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F790B9C3-CA67-41C1-8C21-70638BA848C7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nks Consolidated statemements" sheetId="7" r:id="rId1"/>
    <sheet name="e payment channels" sheetId="1" r:id="rId2"/>
    <sheet name="credit by state" sheetId="9" r:id="rId3"/>
    <sheet name="credit by sector" sheetId="4" r:id="rId4"/>
    <sheet name="credit and deposit stat" sheetId="2" r:id="rId5"/>
    <sheet name="NPL" sheetId="6" r:id="rId6"/>
    <sheet name="DMBs Staff Strength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RED3">"Check Box 8"</definedName>
    <definedName name="________________WT1" localSheetId="3">[1]Work_sect!#REF!</definedName>
    <definedName name="________________WT1">[1]Work_sect!#REF!</definedName>
    <definedName name="________________WT5" localSheetId="3">[1]Work_sect!#REF!</definedName>
    <definedName name="________________WT5">[1]Work_sect!#REF!</definedName>
    <definedName name="________________WT6" localSheetId="3">[1]Work_sect!#REF!</definedName>
    <definedName name="________________WT6">[1]Work_sect!#REF!</definedName>
    <definedName name="________________WT7" localSheetId="3">[1]Work_sect!#REF!</definedName>
    <definedName name="________________WT7">[1]Work_sect!#REF!</definedName>
    <definedName name="_______________RED3">"Check Box 8"</definedName>
    <definedName name="_______________WT1" localSheetId="3">[1]Work_sect!#REF!</definedName>
    <definedName name="_______________WT1">[1]Work_sect!#REF!</definedName>
    <definedName name="_______________WT5" localSheetId="3">[1]Work_sect!#REF!</definedName>
    <definedName name="_______________WT5">[1]Work_sect!#REF!</definedName>
    <definedName name="_______________WT6" localSheetId="3">[1]Work_sect!#REF!</definedName>
    <definedName name="_______________WT6">[1]Work_sect!#REF!</definedName>
    <definedName name="_______________WT7" localSheetId="3">[1]Work_sect!#REF!</definedName>
    <definedName name="_______________WT7">[1]Work_sect!#REF!</definedName>
    <definedName name="______________RED3">"Check Box 8"</definedName>
    <definedName name="______________WT1" localSheetId="3">[1]Work_sect!#REF!</definedName>
    <definedName name="______________WT1">[1]Work_sect!#REF!</definedName>
    <definedName name="______________WT5" localSheetId="3">[1]Work_sect!#REF!</definedName>
    <definedName name="______________WT5">[1]Work_sect!#REF!</definedName>
    <definedName name="______________WT6" localSheetId="3">[1]Work_sect!#REF!</definedName>
    <definedName name="______________WT6">[1]Work_sect!#REF!</definedName>
    <definedName name="______________WT7" localSheetId="3">[1]Work_sect!#REF!</definedName>
    <definedName name="______________WT7">[1]Work_sect!#REF!</definedName>
    <definedName name="_____________RED3">"Check Box 8"</definedName>
    <definedName name="_____________WT1" localSheetId="3">[1]Work_sect!#REF!</definedName>
    <definedName name="_____________WT1">[1]Work_sect!#REF!</definedName>
    <definedName name="_____________WT5" localSheetId="3">[1]Work_sect!#REF!</definedName>
    <definedName name="_____________WT5">[1]Work_sect!#REF!</definedName>
    <definedName name="_____________WT6" localSheetId="3">[1]Work_sect!#REF!</definedName>
    <definedName name="_____________WT6">[1]Work_sect!#REF!</definedName>
    <definedName name="_____________WT7" localSheetId="3">[1]Work_sect!#REF!</definedName>
    <definedName name="_____________WT7">[1]Work_sect!#REF!</definedName>
    <definedName name="____________RED3">"Check Box 8"</definedName>
    <definedName name="____________WT1" localSheetId="3">[1]Work_sect!#REF!</definedName>
    <definedName name="____________WT1">[1]Work_sect!#REF!</definedName>
    <definedName name="____________WT5" localSheetId="3">[1]Work_sect!#REF!</definedName>
    <definedName name="____________WT5">[1]Work_sect!#REF!</definedName>
    <definedName name="____________WT6" localSheetId="3">[1]Work_sect!#REF!</definedName>
    <definedName name="____________WT6">[1]Work_sect!#REF!</definedName>
    <definedName name="____________WT7" localSheetId="3">[1]Work_sect!#REF!</definedName>
    <definedName name="____________WT7">[1]Work_sect!#REF!</definedName>
    <definedName name="___________RED3">"Check Box 8"</definedName>
    <definedName name="___________WT1" localSheetId="3">[1]Work_sect!#REF!</definedName>
    <definedName name="___________WT1">[1]Work_sect!#REF!</definedName>
    <definedName name="___________WT5" localSheetId="3">[1]Work_sect!#REF!</definedName>
    <definedName name="___________WT5">[1]Work_sect!#REF!</definedName>
    <definedName name="___________WT6" localSheetId="3">[1]Work_sect!#REF!</definedName>
    <definedName name="___________WT6">[1]Work_sect!#REF!</definedName>
    <definedName name="___________WT7" localSheetId="3">[1]Work_sect!#REF!</definedName>
    <definedName name="___________WT7">[1]Work_sect!#REF!</definedName>
    <definedName name="__________j" localSheetId="3">[1]Work_sect!#REF!</definedName>
    <definedName name="__________j">[1]Work_sect!#REF!</definedName>
    <definedName name="__________RED3">"Check Box 8"</definedName>
    <definedName name="__________WT1" localSheetId="3">[1]Work_sect!#REF!</definedName>
    <definedName name="__________WT1">[1]Work_sect!#REF!</definedName>
    <definedName name="__________WT5" localSheetId="3">[1]Work_sect!#REF!</definedName>
    <definedName name="__________WT5">[1]Work_sect!#REF!</definedName>
    <definedName name="__________WT6" localSheetId="3">[1]Work_sect!#REF!</definedName>
    <definedName name="__________WT6">[1]Work_sect!#REF!</definedName>
    <definedName name="__________WT7" localSheetId="3">[1]Work_sect!#REF!</definedName>
    <definedName name="__________WT7">[1]Work_sect!#REF!</definedName>
    <definedName name="_________RED3">"Check Box 8"</definedName>
    <definedName name="_________WT1" localSheetId="3">[1]Work_sect!#REF!</definedName>
    <definedName name="_________WT1">[1]Work_sect!#REF!</definedName>
    <definedName name="_________WT5" localSheetId="3">[1]Work_sect!#REF!</definedName>
    <definedName name="_________WT5">[1]Work_sect!#REF!</definedName>
    <definedName name="_________WT6" localSheetId="3">[1]Work_sect!#REF!</definedName>
    <definedName name="_________WT6">[1]Work_sect!#REF!</definedName>
    <definedName name="_________WT7" localSheetId="3">[1]Work_sect!#REF!</definedName>
    <definedName name="_________WT7">[1]Work_sect!#REF!</definedName>
    <definedName name="________RED3">"Check Box 8"</definedName>
    <definedName name="________WT1" localSheetId="3">[1]Work_sect!#REF!</definedName>
    <definedName name="________WT1">[1]Work_sect!#REF!</definedName>
    <definedName name="________WT5" localSheetId="3">[1]Work_sect!#REF!</definedName>
    <definedName name="________WT5">[1]Work_sect!#REF!</definedName>
    <definedName name="________WT6" localSheetId="3">[1]Work_sect!#REF!</definedName>
    <definedName name="________WT6">[1]Work_sect!#REF!</definedName>
    <definedName name="________WT7" localSheetId="3">[1]Work_sect!#REF!</definedName>
    <definedName name="________WT7">[1]Work_sect!#REF!</definedName>
    <definedName name="_______RED3">"Check Box 8"</definedName>
    <definedName name="_______WT1" localSheetId="3">[1]Work_sect!#REF!</definedName>
    <definedName name="_______WT1">[1]Work_sect!#REF!</definedName>
    <definedName name="_______WT5" localSheetId="3">[1]Work_sect!#REF!</definedName>
    <definedName name="_______WT5">[1]Work_sect!#REF!</definedName>
    <definedName name="_______WT6" localSheetId="3">[1]Work_sect!#REF!</definedName>
    <definedName name="_______WT6">[1]Work_sect!#REF!</definedName>
    <definedName name="_______WT7" localSheetId="3">[1]Work_sect!#REF!</definedName>
    <definedName name="_______WT7">[1]Work_sect!#REF!</definedName>
    <definedName name="______RED3">"Check Box 8"</definedName>
    <definedName name="______WT1" localSheetId="3">[1]Work_sect!#REF!</definedName>
    <definedName name="______WT1">[1]Work_sect!#REF!</definedName>
    <definedName name="______WT5" localSheetId="3">[1]Work_sect!#REF!</definedName>
    <definedName name="______WT5">[1]Work_sect!#REF!</definedName>
    <definedName name="______WT6" localSheetId="3">[1]Work_sect!#REF!</definedName>
    <definedName name="______WT6">[1]Work_sect!#REF!</definedName>
    <definedName name="______WT7" localSheetId="3">[1]Work_sect!#REF!</definedName>
    <definedName name="______WT7">[1]Work_sect!#REF!</definedName>
    <definedName name="_____RED3">"Check Box 8"</definedName>
    <definedName name="_____WT1" localSheetId="3">[1]Work_sect!#REF!</definedName>
    <definedName name="_____WT1">[1]Work_sect!#REF!</definedName>
    <definedName name="_____WT5" localSheetId="3">[1]Work_sect!#REF!</definedName>
    <definedName name="_____WT5">[1]Work_sect!#REF!</definedName>
    <definedName name="_____WT6" localSheetId="3">[1]Work_sect!#REF!</definedName>
    <definedName name="_____WT6">[1]Work_sect!#REF!</definedName>
    <definedName name="_____WT7" localSheetId="3">[1]Work_sect!#REF!</definedName>
    <definedName name="_____WT7">[1]Work_sect!#REF!</definedName>
    <definedName name="____RED3">"Check Box 8"</definedName>
    <definedName name="____WT1" localSheetId="3">[1]Work_sect!#REF!</definedName>
    <definedName name="____WT1">[1]Work_sect!#REF!</definedName>
    <definedName name="____WT5" localSheetId="3">[1]Work_sect!#REF!</definedName>
    <definedName name="____WT5">[1]Work_sect!#REF!</definedName>
    <definedName name="____WT6" localSheetId="3">[1]Work_sect!#REF!</definedName>
    <definedName name="____WT6">[1]Work_sect!#REF!</definedName>
    <definedName name="____WT7" localSheetId="3">[1]Work_sect!#REF!</definedName>
    <definedName name="____WT7">[1]Work_sect!#REF!</definedName>
    <definedName name="___RED3">"Check Box 8"</definedName>
    <definedName name="___WT1" localSheetId="3">[1]Work_sect!#REF!</definedName>
    <definedName name="___WT1">[1]Work_sect!#REF!</definedName>
    <definedName name="___WT5" localSheetId="3">[1]Work_sect!#REF!</definedName>
    <definedName name="___WT5">[1]Work_sect!#REF!</definedName>
    <definedName name="___WT6" localSheetId="3">[1]Work_sect!#REF!</definedName>
    <definedName name="___WT6">[1]Work_sect!#REF!</definedName>
    <definedName name="___WT7" localSheetId="3">[1]Work_sect!#REF!</definedName>
    <definedName name="___WT7">[1]Work_sect!#REF!</definedName>
    <definedName name="___WTy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 localSheetId="3">[1]Work_sect!#REF!</definedName>
    <definedName name="__WT1">[1]Work_sect!#REF!</definedName>
    <definedName name="__WT5" localSheetId="3">[1]Work_sect!#REF!</definedName>
    <definedName name="__WT5">[1]Work_sect!#REF!</definedName>
    <definedName name="__WT6" localSheetId="3">[1]Work_sect!#REF!</definedName>
    <definedName name="__WT6">[1]Work_sect!#REF!</definedName>
    <definedName name="__WT7" localSheetId="3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BChart_4A" localSheetId="3" hidden="1">[2]CPIINDEX!#REF!</definedName>
    <definedName name="_13__123Graph_BChart_4A" hidden="1">[2]CPIINDEX!#REF!</definedName>
    <definedName name="_13__123Graph_XChart_2A" hidden="1">[2]CPIINDEX!$B$203:$B$310</definedName>
    <definedName name="_14__123Graph_XChart_1A" hidden="1">[2]CPIINDEX!$B$263:$B$310</definedName>
    <definedName name="_14__123Graph_XChart_3A" hidden="1">[2]CPIINDEX!$B$203:$B$310</definedName>
    <definedName name="_15__123Graph_XChart_2A" hidden="1">[2]CPIINDEX!$B$203:$B$310</definedName>
    <definedName name="_15__123Graph_XChart_4A" hidden="1">[2]CPIINDEX!$B$239:$B$298</definedName>
    <definedName name="_16__123Graph_XChart_3A" hidden="1">[2]CPIINDEX!$B$203:$B$310</definedName>
    <definedName name="_17__123Graph_XChart_4A" hidden="1">[2]CPIINDEX!$B$239:$B$298</definedName>
    <definedName name="_2" localSheetId="3">#REF!</definedName>
    <definedName name="_2">#REF!</definedName>
    <definedName name="_2__123Graph_AChart_2A" hidden="1">[2]CPIINDEX!$K$203:$K$304</definedName>
    <definedName name="_2__234" localSheetId="3" hidden="1">[2]CPIINDEX!#REF!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localSheetId="3" hidden="1">[2]CPIINDEX!#REF!</definedName>
    <definedName name="_6__123Graph_BChart_3A" hidden="1">[2]CPIINDEX!#REF!</definedName>
    <definedName name="_7__123Graph_BChart_4A" localSheetId="3" hidden="1">[2]CPIINDEX!#REF!</definedName>
    <definedName name="_7__123Graph_BChart_4A" hidden="1">[2]CPIINDEX!#REF!</definedName>
    <definedName name="_8__123Graph_BChart_3A" hidden="1">[2]CPIINDEX!#REF!</definedName>
    <definedName name="_8__123Graph_XChart_1A" hidden="1">[2]CPIINDEX!$B$263:$B$310</definedName>
    <definedName name="_9__123Graph_BChart_3A" localSheetId="3" hidden="1">[2]CPIINDEX!#REF!</definedName>
    <definedName name="_9__123Graph_BChart_3A" hidden="1">[2]CPIINDEX!#REF!</definedName>
    <definedName name="_9__123Graph_XChart_2A" hidden="1">[2]CPIINDEX!$B$203:$B$310</definedName>
    <definedName name="_Fill" localSheetId="3" hidden="1">#REF!</definedName>
    <definedName name="_Fill" hidden="1">#REF!</definedName>
    <definedName name="_RED3">"Check Box 8"</definedName>
    <definedName name="_WT1" localSheetId="3">[1]Work_sect!#REF!</definedName>
    <definedName name="_WT1">[1]Work_sect!#REF!</definedName>
    <definedName name="_WT5" localSheetId="3">[1]Work_sect!#REF!</definedName>
    <definedName name="_WT5">[1]Work_sect!#REF!</definedName>
    <definedName name="_WT6" localSheetId="3">[1]Work_sect!#REF!</definedName>
    <definedName name="_WT6">[1]Work_sect!#REF!</definedName>
    <definedName name="_WT7" localSheetId="3">[1]Work_sect!#REF!</definedName>
    <definedName name="_WT7">[1]Work_sect!#REF!</definedName>
    <definedName name="a" localSheetId="3" hidden="1">{"red33",#N/A,FALSE,"Sheet1"}</definedName>
    <definedName name="a">#REF!</definedName>
    <definedName name="A._Pre_cutoff_date_original_maturities__subject_to_further_rescheduling_1" localSheetId="3">#REF!</definedName>
    <definedName name="A._Pre_cutoff_date_original_maturities__subject_to_further_rescheduling_1">#REF!</definedName>
    <definedName name="A2000000" localSheetId="3">#REF!</definedName>
    <definedName name="A2000000">#REF!</definedName>
    <definedName name="A6000000" localSheetId="3">#REF!</definedName>
    <definedName name="A6000000">#REF!</definedName>
    <definedName name="acctmonth" localSheetId="3">#REF!</definedName>
    <definedName name="acctmonth">#REF!</definedName>
    <definedName name="AMPO5">"Gráfico 8"</definedName>
    <definedName name="ass" localSheetId="3">#REF!</definedName>
    <definedName name="ass">#REF!</definedName>
    <definedName name="ASSBOP" localSheetId="3">[1]Work_sect!#REF!</definedName>
    <definedName name="ASSBOP">[1]Work_sect!#REF!</definedName>
    <definedName name="ASSFISC" localSheetId="3">[1]Work_sect!#REF!</definedName>
    <definedName name="ASSFISC">[1]Work_sect!#REF!</definedName>
    <definedName name="ASSGLOBAL" localSheetId="3">[1]Work_sect!#REF!</definedName>
    <definedName name="ASSGLOBAL">[1]Work_sect!#REF!</definedName>
    <definedName name="ASSMON" localSheetId="3">[1]Work_sect!#REF!</definedName>
    <definedName name="ASSMON">[1]Work_sect!#REF!</definedName>
    <definedName name="ASSSECTOR" localSheetId="3">[1]Work_sect!#REF!</definedName>
    <definedName name="ASSSECTOR">[1]Work_sect!#REF!</definedName>
    <definedName name="Assumptions_for_Rescheduling" localSheetId="3">#REF!</definedName>
    <definedName name="Assumptions_for_Rescheduling">#REF!</definedName>
    <definedName name="_xlnm.Auto_Open">#REF!</definedName>
    <definedName name="B" localSheetId="3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localSheetId="3" hidden="1">[6]Raw_1!#REF!</definedName>
    <definedName name="BLPH14" hidden="1">[6]Raw_1!#REF!</definedName>
    <definedName name="CONSFLAG">#REF!</definedName>
    <definedName name="contents2" localSheetId="3" hidden="1">[7]MSRV!#REF!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 localSheetId="3">#REF!</definedName>
    <definedName name="CUADRO_N__4.1.3">#REF!</definedName>
    <definedName name="D" localSheetId="3">#REF!</definedName>
    <definedName name="D">#REF!</definedName>
    <definedName name="D2.1c" localSheetId="3">#REF!</definedName>
    <definedName name="D2.1c">#REF!</definedName>
    <definedName name="D2c1" localSheetId="3">#REF!</definedName>
    <definedName name="D2c1">#REF!</definedName>
    <definedName name="Date" localSheetId="3">#REF!</definedName>
    <definedName name="Date">#REF!</definedName>
    <definedName name="dd" localSheetId="3">#REF!</definedName>
    <definedName name="dd">#REF!</definedName>
    <definedName name="Department">[4]Nominal!$B$2</definedName>
    <definedName name="F" localSheetId="3">#REF!</definedName>
    <definedName name="F">#REF!</definedName>
    <definedName name="Forex3" localSheetId="3">#REF!</definedName>
    <definedName name="Forex3">#REF!</definedName>
    <definedName name="G" localSheetId="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3">#REF!</definedName>
    <definedName name="GRÁFICO_N_10.2.4.">#REF!</definedName>
    <definedName name="H" localSheetId="3">#REF!</definedName>
    <definedName name="H">#REF!</definedName>
    <definedName name="IFEMREPRT" localSheetId="3">#REF!</definedName>
    <definedName name="IFEMREPRT">#REF!</definedName>
    <definedName name="inflow" localSheetId="3">#REF!</definedName>
    <definedName name="inflow">#REF!</definedName>
    <definedName name="Inflow4" localSheetId="3">#REF!</definedName>
    <definedName name="Inflow4">#REF!</definedName>
    <definedName name="J" localSheetId="3">#REF!</definedName>
    <definedName name="J">#REF!</definedName>
    <definedName name="latest_month" localSheetId="3">#REF!</definedName>
    <definedName name="latest_month">#REF!</definedName>
    <definedName name="LEXCODE">#REF!</definedName>
    <definedName name="LEXICON">#REF!</definedName>
    <definedName name="ltst" localSheetId="3">#REF!</definedName>
    <definedName name="ltst">#REF!</definedName>
    <definedName name="m" localSheetId="3">'[9]DD &amp; SS of FOREx (2)'!$Y$1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b" localSheetId="3">#REF!</definedName>
    <definedName name="mb">#REF!</definedName>
    <definedName name="mba" localSheetId="3">#REF!</definedName>
    <definedName name="mba">#REF!</definedName>
    <definedName name="mike">'[10]DD &amp; SS of FOREx (2)'!$Y$1</definedName>
    <definedName name="Months" localSheetId="3">#REF!</definedName>
    <definedName name="Months">#REF!</definedName>
    <definedName name="moth" localSheetId="3">#REF!</definedName>
    <definedName name="moth">#REF!</definedName>
    <definedName name="Mr" localSheetId="3">#REF!</definedName>
    <definedName name="Mr">#REF!</definedName>
    <definedName name="MTH" localSheetId="3">#REF!</definedName>
    <definedName name="MTH">#REF!</definedName>
    <definedName name="n" localSheetId="3">#REF!</definedName>
    <definedName name="n">#REF!</definedName>
    <definedName name="NBSHEET">#REF!</definedName>
    <definedName name="near" localSheetId="3">#REF!</definedName>
    <definedName name="near">#REF!</definedName>
    <definedName name="NeerandReer" localSheetId="3">#REF!</definedName>
    <definedName name="NeerandReer">#REF!</definedName>
    <definedName name="NewRGDf" localSheetId="3">#REF!</definedName>
    <definedName name="NewRGDf">#REF!</definedName>
    <definedName name="NLEX">#REF!</definedName>
    <definedName name="nnga" localSheetId="3" hidden="1">#REF!</definedName>
    <definedName name="nnga" hidden="1">#REF!</definedName>
    <definedName name="Notes" localSheetId="3">#REF!</definedName>
    <definedName name="Notes">#REF!</definedName>
    <definedName name="outflow" localSheetId="3">#REF!</definedName>
    <definedName name="outflow">#REF!</definedName>
    <definedName name="period">[11]IN!$D$1:$I$1</definedName>
    <definedName name="PIN" localSheetId="3" hidden="1">{"red33",#N/A,FALSE,"Sheet1"}</definedName>
    <definedName name="PIN" hidden="1">{"red33",#N/A,FALSE,"Sheet1"}</definedName>
    <definedName name="pr_sr" localSheetId="3">#REF!</definedName>
    <definedName name="pr_sr">#REF!</definedName>
    <definedName name="preceding_month" localSheetId="3">#REF!</definedName>
    <definedName name="preceding_month">#REF!</definedName>
    <definedName name="previuosmonth" localSheetId="3">#REF!</definedName>
    <definedName name="previuosmonth">#REF!</definedName>
    <definedName name="_xlnm.Print_Area" localSheetId="3">'credit by sector'!$A$1:$U$31</definedName>
    <definedName name="_xlnm.Print_Area" localSheetId="6">'DMBs Staff Strength'!$A$1:$E$64</definedName>
    <definedName name="_xlnm.Print_Area" localSheetId="1">'e payment channels'!$A$1:$K$36</definedName>
    <definedName name="_xlnm.Print_Area">#REF!</definedName>
    <definedName name="Print_Area_MI" localSheetId="3">#REF!</definedName>
    <definedName name="Print_Area_MI">'[12]Daily Rates'!#REF!</definedName>
    <definedName name="_xlnm.Print_Titles" localSheetId="3">'credit by sector'!$A:$A,'credit by sector'!$1:$1</definedName>
    <definedName name="PRINT_TITLES_MI" localSheetId="3">#REF!</definedName>
    <definedName name="PRINT_TITLES_MI">#REF!</definedName>
    <definedName name="print16" localSheetId="3">'[13]16'!#REF!</definedName>
    <definedName name="print16">'[13]16'!#REF!</definedName>
    <definedName name="print20" localSheetId="3">#REF!</definedName>
    <definedName name="print20">#REF!</definedName>
    <definedName name="promgraf" localSheetId="3">[14]GRAFPROM!#REF!</definedName>
    <definedName name="promgraf">[14]GRAFPROM!#REF!</definedName>
    <definedName name="qzz" localSheetId="3">#REF!</definedName>
    <definedName name="qzz">#REF!</definedName>
    <definedName name="Range_Country" localSheetId="3">#REF!</definedName>
    <definedName name="Range_Country">#REF!</definedName>
    <definedName name="Range_DownloadDateTime" localSheetId="3">#REF!</definedName>
    <definedName name="Range_DownloadDateTime">#REF!</definedName>
    <definedName name="Range_ReportFormName" localSheetId="3">#REF!</definedName>
    <definedName name="Range_ReportFormName">#REF!</definedName>
    <definedName name="Recover">[15]Macro1!$A$45</definedName>
    <definedName name="Rescheduling_assumptions_continued" localSheetId="3">#REF!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 localSheetId="3">#REF!</definedName>
    <definedName name="RgFdPartCsource">#REF!</definedName>
    <definedName name="RgFdPartEseries" localSheetId="3">#REF!</definedName>
    <definedName name="RgFdPartEseries">#REF!</definedName>
    <definedName name="RgFdPartEsource" localSheetId="3">#REF!</definedName>
    <definedName name="RgFdPartEsource">#REF!</definedName>
    <definedName name="RgFdPartUserFile">[4]EERProfile!$L$2</definedName>
    <definedName name="RgFdReptCSeries" localSheetId="3">#REF!</definedName>
    <definedName name="RgFdReptCSeries">#REF!</definedName>
    <definedName name="RgFdReptCsource" localSheetId="3">#REF!</definedName>
    <definedName name="RgFdReptCsource">#REF!</definedName>
    <definedName name="RgFdReptEseries" localSheetId="3">#REF!</definedName>
    <definedName name="RgFdReptEseries">#REF!</definedName>
    <definedName name="RgFdReptEsource" localSheetId="3">#REF!</definedName>
    <definedName name="RgFdReptEsource">#REF!</definedName>
    <definedName name="RgFdReptUserFile">[4]EERProfile!$G$2</definedName>
    <definedName name="RgFdSAMethod" localSheetId="3">#REF!</definedName>
    <definedName name="RgFdSAMethod">#REF!</definedName>
    <definedName name="RgFdTbBper" localSheetId="3">#REF!</definedName>
    <definedName name="RgFdTbBper">#REF!</definedName>
    <definedName name="RgFdTbCreate" localSheetId="3">#REF!</definedName>
    <definedName name="RgFdTbCreate">#REF!</definedName>
    <definedName name="RgFdTbEper" localSheetId="3">#REF!</definedName>
    <definedName name="RgFdTbEper">#REF!</definedName>
    <definedName name="RGFdTbFoot" localSheetId="3">#REF!</definedName>
    <definedName name="RGFdTbFoot">#REF!</definedName>
    <definedName name="RgFdTbFreq" localSheetId="3">#REF!</definedName>
    <definedName name="RgFdTbFreq">#REF!</definedName>
    <definedName name="RgFdTbFreqVal" localSheetId="3">#REF!</definedName>
    <definedName name="RgFdTbFreqVal">#REF!</definedName>
    <definedName name="RgFdTbSendto" localSheetId="3">#REF!</definedName>
    <definedName name="RgFdTbSendto">#REF!</definedName>
    <definedName name="RgFdWgtMethod" localSheetId="3">#REF!</definedName>
    <definedName name="RgFdWgtMethod">#REF!</definedName>
    <definedName name="S" localSheetId="3">#REF!</definedName>
    <definedName name="S">#REF!</definedName>
    <definedName name="sheet1" localSheetId="3">#REF!</definedName>
    <definedName name="sheet1">#REF!</definedName>
    <definedName name="Source" localSheetId="3">#REF!</definedName>
    <definedName name="Source">#REF!</definedName>
    <definedName name="table" localSheetId="3">#REF!</definedName>
    <definedName name="table">#REF!</definedName>
    <definedName name="Table_1._Nigeria__Debt_Sustainability_Analysis__Adjustment_Scenario__2001_2012_1" localSheetId="3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3">'credit by sector'!Table1</definedName>
    <definedName name="Table_1._Nigeria__Revised_Gross_Domestic_Product_by_Sector_of_Origin_at_Current_Prices__1997_2001_1">Table1</definedName>
    <definedName name="Table_16" localSheetId="3">#REF!</definedName>
    <definedName name="Table_16">#REF!</definedName>
    <definedName name="Table_16a" localSheetId="3">#REF!</definedName>
    <definedName name="Table_16a">#REF!</definedName>
    <definedName name="Table_17" localSheetId="3">#REF!</definedName>
    <definedName name="Table_17">#REF!</definedName>
    <definedName name="Table_18" localSheetId="3">#REF!</definedName>
    <definedName name="Table_18">#REF!</definedName>
    <definedName name="Table_18a" localSheetId="3">#REF!</definedName>
    <definedName name="Table_18a">#REF!</definedName>
    <definedName name="Table_19" localSheetId="3">#REF!</definedName>
    <definedName name="Table_19">#REF!</definedName>
    <definedName name="Table_20" localSheetId="3">#REF!</definedName>
    <definedName name="Table_20">#REF!</definedName>
    <definedName name="Table_20n" localSheetId="3">#REF!</definedName>
    <definedName name="Table_20n">#REF!</definedName>
    <definedName name="Table_3._Nigeria__Debt_Sustainability_Analysis__Debt_Service_Indicators__2000_2010" localSheetId="3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3">#REF!</definedName>
    <definedName name="Table_4._Nigeria__Debt_Sustainability_Analysis__Sensitivity_to_Oil_Price_Developments__2000_2010_1">#REF!</definedName>
    <definedName name="Table_debt">[16]Table!$A$3:$AB$73</definedName>
    <definedName name="Table1" localSheetId="3">#REF!</definedName>
    <definedName name="Table1" hidden="1">#REF!</definedName>
    <definedName name="Table11" localSheetId="3">#REF!</definedName>
    <definedName name="Table11">#REF!</definedName>
    <definedName name="Table16" localSheetId="3">#REF!</definedName>
    <definedName name="Table16">#REF!</definedName>
    <definedName name="Table17" localSheetId="3">#REF!</definedName>
    <definedName name="Table17">#REF!</definedName>
    <definedName name="Table18" localSheetId="3">#REF!</definedName>
    <definedName name="Table18">#REF!</definedName>
    <definedName name="Table2" localSheetId="3">#REF!</definedName>
    <definedName name="Table2">#REF!</definedName>
    <definedName name="Table21" localSheetId="3">#REF!</definedName>
    <definedName name="Table21">#REF!</definedName>
    <definedName name="Table22" localSheetId="3">#REF!</definedName>
    <definedName name="Table22">#REF!</definedName>
    <definedName name="Table23" localSheetId="3">#REF!</definedName>
    <definedName name="Table23">#REF!</definedName>
    <definedName name="Table24" localSheetId="3">#REF!</definedName>
    <definedName name="Table24">#REF!</definedName>
    <definedName name="Table25" localSheetId="3">#REF!</definedName>
    <definedName name="Table25">#REF!</definedName>
    <definedName name="Table26" localSheetId="3">#REF!</definedName>
    <definedName name="Table26">#REF!</definedName>
    <definedName name="Table27" localSheetId="3">#REF!</definedName>
    <definedName name="Table27">#REF!</definedName>
    <definedName name="Table2a" localSheetId="3">#REF!</definedName>
    <definedName name="Table2a">#REF!</definedName>
    <definedName name="Table7" localSheetId="3">#REF!</definedName>
    <definedName name="Table7">#REF!</definedName>
    <definedName name="Tablea" localSheetId="3">#REF!</definedName>
    <definedName name="Tablea">#REF!</definedName>
    <definedName name="TableName">"Dummy"</definedName>
    <definedName name="tableVI" hidden="1">{"red33",#N/A,FALSE,"Sheet1"}</definedName>
    <definedName name="U" localSheetId="3">#REF!</definedName>
    <definedName name="U">#REF!</definedName>
    <definedName name="uuu" localSheetId="3">#REF!</definedName>
    <definedName name="uuu">#REF!</definedName>
    <definedName name="V" localSheetId="3">#REF!</definedName>
    <definedName name="V">#REF!</definedName>
    <definedName name="wrn.red97." localSheetId="3" hidden="1">{"red33",#N/A,FALSE,"Sheet1"}</definedName>
    <definedName name="wrn.red97." hidden="1">{"red33",#N/A,FALSE,"Sheet1"}</definedName>
    <definedName name="wrn.st1." localSheetId="3" hidden="1">{"ST1",#N/A,FALSE,"SOURCE"}</definedName>
    <definedName name="wrn.st1." hidden="1">{"ST1",#N/A,FALSE,"SOURCE"}</definedName>
    <definedName name="WT4A" localSheetId="3">[1]Work_sect!#REF!</definedName>
    <definedName name="WT4A">[1]Work_sect!#REF!</definedName>
    <definedName name="WT4B">[1]Work_sect!$B$55</definedName>
    <definedName name="WT4C">[1]Work_sect!$B$66</definedName>
    <definedName name="x" localSheetId="3">#REF!</definedName>
    <definedName name="x">#REF!</definedName>
    <definedName name="xzz1" localSheetId="3">#REF!</definedName>
    <definedName name="xzz1">#REF!</definedName>
    <definedName name="y" localSheetId="3">#REF!</definedName>
    <definedName name="y">#REF!</definedName>
    <definedName name="yZZ1" localSheetId="3">#REF!</definedName>
    <definedName name="yZZ1">#REF!</definedName>
    <definedName name="z" localSheetId="3">#REF!</definedName>
    <definedName name="z">#REF!</definedName>
    <definedName name="zv" localSheetId="3">#REF!</definedName>
    <definedName name="zv">#REF!</definedName>
    <definedName name="zzz1" localSheetId="3">#REF!</definedName>
    <definedName name="zzz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9" l="1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" i="9"/>
  <c r="Y5" i="9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U28" i="6" l="1"/>
  <c r="V28" i="6" s="1"/>
  <c r="Q28" i="6"/>
  <c r="R28" i="6" s="1"/>
  <c r="M28" i="6"/>
  <c r="N28" i="6" s="1"/>
  <c r="I28" i="6"/>
  <c r="J28" i="6" s="1"/>
  <c r="E28" i="6"/>
  <c r="F28" i="6" s="1"/>
  <c r="U27" i="6"/>
  <c r="V27" i="6" s="1"/>
  <c r="Q27" i="6"/>
  <c r="R27" i="6" s="1"/>
  <c r="M27" i="6"/>
  <c r="N27" i="6" s="1"/>
  <c r="I27" i="6"/>
  <c r="J27" i="6" s="1"/>
  <c r="E27" i="6"/>
  <c r="F27" i="6" s="1"/>
  <c r="U26" i="6"/>
  <c r="V26" i="6" s="1"/>
  <c r="Q26" i="6"/>
  <c r="R26" i="6" s="1"/>
  <c r="M26" i="6"/>
  <c r="N26" i="6" s="1"/>
  <c r="I26" i="6"/>
  <c r="J26" i="6" s="1"/>
  <c r="E26" i="6"/>
  <c r="F26" i="6" s="1"/>
  <c r="U25" i="6"/>
  <c r="V25" i="6" s="1"/>
  <c r="Q25" i="6"/>
  <c r="R25" i="6" s="1"/>
  <c r="M25" i="6"/>
  <c r="N25" i="6" s="1"/>
  <c r="I25" i="6"/>
  <c r="J25" i="6" s="1"/>
  <c r="E25" i="6"/>
  <c r="F25" i="6" s="1"/>
  <c r="U24" i="6"/>
  <c r="V24" i="6" s="1"/>
  <c r="Q24" i="6"/>
  <c r="R24" i="6" s="1"/>
  <c r="M24" i="6"/>
  <c r="N24" i="6" s="1"/>
  <c r="I24" i="6"/>
  <c r="J24" i="6" s="1"/>
  <c r="E24" i="6"/>
  <c r="F24" i="6" s="1"/>
  <c r="U23" i="6"/>
  <c r="V23" i="6" s="1"/>
  <c r="Q23" i="6"/>
  <c r="R23" i="6" s="1"/>
  <c r="M23" i="6"/>
  <c r="N23" i="6" s="1"/>
  <c r="I23" i="6"/>
  <c r="J23" i="6" s="1"/>
  <c r="E23" i="6"/>
  <c r="F23" i="6" s="1"/>
  <c r="U22" i="6"/>
  <c r="V22" i="6" s="1"/>
  <c r="Q22" i="6"/>
  <c r="R22" i="6" s="1"/>
  <c r="M22" i="6"/>
  <c r="N22" i="6" s="1"/>
  <c r="I22" i="6"/>
  <c r="J22" i="6" s="1"/>
  <c r="E22" i="6"/>
  <c r="F22" i="6" s="1"/>
  <c r="U21" i="6"/>
  <c r="V21" i="6" s="1"/>
  <c r="Q21" i="6"/>
  <c r="R21" i="6" s="1"/>
  <c r="M21" i="6"/>
  <c r="N21" i="6" s="1"/>
  <c r="I21" i="6"/>
  <c r="J21" i="6" s="1"/>
  <c r="E21" i="6"/>
  <c r="F21" i="6" s="1"/>
  <c r="U20" i="6"/>
  <c r="V20" i="6" s="1"/>
  <c r="Q20" i="6"/>
  <c r="R20" i="6" s="1"/>
  <c r="M20" i="6"/>
  <c r="N20" i="6" s="1"/>
  <c r="I20" i="6"/>
  <c r="J20" i="6" s="1"/>
  <c r="E20" i="6"/>
  <c r="F20" i="6" s="1"/>
  <c r="U19" i="6"/>
  <c r="V19" i="6" s="1"/>
  <c r="Q19" i="6"/>
  <c r="R19" i="6" s="1"/>
  <c r="M19" i="6"/>
  <c r="N19" i="6" s="1"/>
  <c r="I19" i="6"/>
  <c r="J19" i="6" s="1"/>
  <c r="E19" i="6"/>
  <c r="F19" i="6" s="1"/>
  <c r="U18" i="6"/>
  <c r="V18" i="6" s="1"/>
  <c r="Q18" i="6"/>
  <c r="R18" i="6" s="1"/>
  <c r="M18" i="6"/>
  <c r="N18" i="6" s="1"/>
  <c r="I18" i="6"/>
  <c r="J18" i="6" s="1"/>
  <c r="E18" i="6"/>
  <c r="F18" i="6" s="1"/>
  <c r="U17" i="6"/>
  <c r="V17" i="6" s="1"/>
  <c r="Q17" i="6"/>
  <c r="R17" i="6" s="1"/>
  <c r="M17" i="6"/>
  <c r="N17" i="6" s="1"/>
  <c r="I17" i="6"/>
  <c r="J17" i="6" s="1"/>
  <c r="E17" i="6"/>
  <c r="F17" i="6" s="1"/>
  <c r="U16" i="6"/>
  <c r="V16" i="6" s="1"/>
  <c r="Q16" i="6"/>
  <c r="R16" i="6" s="1"/>
  <c r="M16" i="6"/>
  <c r="N16" i="6" s="1"/>
  <c r="I16" i="6"/>
  <c r="J16" i="6" s="1"/>
  <c r="E16" i="6"/>
  <c r="F16" i="6" s="1"/>
  <c r="U15" i="6"/>
  <c r="V15" i="6" s="1"/>
  <c r="Q15" i="6"/>
  <c r="R15" i="6" s="1"/>
  <c r="M15" i="6"/>
  <c r="N15" i="6" s="1"/>
  <c r="I15" i="6"/>
  <c r="J15" i="6" s="1"/>
  <c r="E15" i="6"/>
  <c r="F15" i="6" s="1"/>
  <c r="U14" i="6"/>
  <c r="V14" i="6" s="1"/>
  <c r="Q14" i="6"/>
  <c r="R14" i="6" s="1"/>
  <c r="M14" i="6"/>
  <c r="N14" i="6" s="1"/>
  <c r="I14" i="6"/>
  <c r="J14" i="6" s="1"/>
  <c r="E14" i="6"/>
  <c r="F14" i="6" s="1"/>
  <c r="U13" i="6"/>
  <c r="V13" i="6" s="1"/>
  <c r="Q13" i="6"/>
  <c r="R13" i="6" s="1"/>
  <c r="M13" i="6"/>
  <c r="N13" i="6" s="1"/>
  <c r="I13" i="6"/>
  <c r="J13" i="6" s="1"/>
  <c r="E13" i="6"/>
  <c r="F13" i="6" s="1"/>
  <c r="U12" i="6"/>
  <c r="V12" i="6" s="1"/>
  <c r="Q12" i="6"/>
  <c r="R12" i="6" s="1"/>
  <c r="M12" i="6"/>
  <c r="N12" i="6" s="1"/>
  <c r="I12" i="6"/>
  <c r="J12" i="6" s="1"/>
  <c r="E12" i="6"/>
  <c r="F12" i="6" s="1"/>
  <c r="U11" i="6"/>
  <c r="V11" i="6" s="1"/>
  <c r="Q11" i="6"/>
  <c r="R11" i="6" s="1"/>
  <c r="M11" i="6"/>
  <c r="N11" i="6" s="1"/>
  <c r="I11" i="6"/>
  <c r="J11" i="6" s="1"/>
  <c r="E11" i="6"/>
  <c r="F11" i="6" s="1"/>
  <c r="U10" i="6"/>
  <c r="V10" i="6" s="1"/>
  <c r="Q10" i="6"/>
  <c r="R10" i="6" s="1"/>
  <c r="M10" i="6"/>
  <c r="N10" i="6" s="1"/>
  <c r="I10" i="6"/>
  <c r="J10" i="6" s="1"/>
  <c r="E10" i="6"/>
  <c r="F10" i="6" s="1"/>
  <c r="U9" i="6"/>
  <c r="V9" i="6" s="1"/>
  <c r="Q9" i="6"/>
  <c r="R9" i="6" s="1"/>
  <c r="M9" i="6"/>
  <c r="N9" i="6" s="1"/>
  <c r="I9" i="6"/>
  <c r="J9" i="6" s="1"/>
  <c r="E9" i="6"/>
  <c r="F9" i="6" s="1"/>
  <c r="U8" i="6"/>
  <c r="V8" i="6" s="1"/>
  <c r="Q8" i="6"/>
  <c r="R8" i="6" s="1"/>
  <c r="M8" i="6"/>
  <c r="N8" i="6" s="1"/>
  <c r="I8" i="6"/>
  <c r="J8" i="6" s="1"/>
  <c r="E8" i="6"/>
  <c r="F8" i="6" s="1"/>
  <c r="U7" i="6"/>
  <c r="V7" i="6" s="1"/>
  <c r="Q7" i="6"/>
  <c r="R7" i="6" s="1"/>
  <c r="M7" i="6"/>
  <c r="N7" i="6" s="1"/>
  <c r="I7" i="6"/>
  <c r="J7" i="6" s="1"/>
  <c r="E7" i="6"/>
  <c r="F7" i="6" s="1"/>
  <c r="U6" i="6"/>
  <c r="V6" i="6" s="1"/>
  <c r="Q6" i="6"/>
  <c r="R6" i="6" s="1"/>
  <c r="M6" i="6"/>
  <c r="N6" i="6" s="1"/>
  <c r="I6" i="6"/>
  <c r="J6" i="6" s="1"/>
  <c r="E6" i="6"/>
  <c r="F6" i="6" s="1"/>
  <c r="T5" i="4" l="1"/>
  <c r="L16" i="4" s="1"/>
  <c r="T6" i="4"/>
  <c r="D17" i="4" s="1"/>
  <c r="T7" i="4"/>
  <c r="F18" i="4" s="1"/>
  <c r="T8" i="4"/>
  <c r="D19" i="4" s="1"/>
  <c r="T9" i="4"/>
  <c r="D20" i="4" s="1"/>
  <c r="T10" i="4"/>
  <c r="D21" i="4" s="1"/>
  <c r="T4" i="4"/>
  <c r="C9" i="2"/>
  <c r="D9" i="2"/>
  <c r="E9" i="2"/>
  <c r="F9" i="2"/>
  <c r="G9" i="2"/>
  <c r="H9" i="2"/>
  <c r="I9" i="2"/>
  <c r="J9" i="2"/>
  <c r="K9" i="2"/>
  <c r="B9" i="2"/>
  <c r="C34" i="1"/>
  <c r="C35" i="1" s="1"/>
  <c r="D34" i="1"/>
  <c r="E34" i="1"/>
  <c r="F34" i="1"/>
  <c r="G34" i="1"/>
  <c r="H34" i="1"/>
  <c r="I34" i="1"/>
  <c r="J34" i="1"/>
  <c r="K34" i="1"/>
  <c r="C33" i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4" i="1"/>
  <c r="B33" i="1"/>
  <c r="B32" i="1"/>
  <c r="C17" i="1"/>
  <c r="D17" i="1"/>
  <c r="E17" i="1"/>
  <c r="F17" i="1"/>
  <c r="G17" i="1"/>
  <c r="H17" i="1"/>
  <c r="I17" i="1"/>
  <c r="J17" i="1"/>
  <c r="K17" i="1"/>
  <c r="C16" i="1"/>
  <c r="D16" i="1"/>
  <c r="E16" i="1"/>
  <c r="F16" i="1"/>
  <c r="G16" i="1"/>
  <c r="H16" i="1"/>
  <c r="I16" i="1"/>
  <c r="J16" i="1"/>
  <c r="K16" i="1"/>
  <c r="C15" i="1"/>
  <c r="D15" i="1"/>
  <c r="E15" i="1"/>
  <c r="F15" i="1"/>
  <c r="G15" i="1"/>
  <c r="H15" i="1"/>
  <c r="I15" i="1"/>
  <c r="J15" i="1"/>
  <c r="K15" i="1"/>
  <c r="B17" i="1"/>
  <c r="B16" i="1"/>
  <c r="B15" i="1"/>
  <c r="H35" i="1" l="1"/>
  <c r="B18" i="1"/>
  <c r="D35" i="1"/>
  <c r="K35" i="1"/>
  <c r="G35" i="1"/>
  <c r="F35" i="1"/>
  <c r="E35" i="1"/>
  <c r="B35" i="1"/>
  <c r="D18" i="1"/>
  <c r="J35" i="1"/>
  <c r="I35" i="1"/>
  <c r="I18" i="1"/>
  <c r="H18" i="1"/>
  <c r="K18" i="1"/>
  <c r="J18" i="1"/>
  <c r="G18" i="1"/>
  <c r="F18" i="1"/>
  <c r="C18" i="1"/>
  <c r="E18" i="1"/>
  <c r="B21" i="4"/>
  <c r="B17" i="4"/>
  <c r="Q21" i="4"/>
  <c r="M21" i="4"/>
  <c r="I21" i="4"/>
  <c r="E21" i="4"/>
  <c r="S19" i="4"/>
  <c r="O19" i="4"/>
  <c r="K19" i="4"/>
  <c r="G19" i="4"/>
  <c r="C19" i="4"/>
  <c r="Q17" i="4"/>
  <c r="M17" i="4"/>
  <c r="I17" i="4"/>
  <c r="E17" i="4"/>
  <c r="B19" i="4"/>
  <c r="S21" i="4"/>
  <c r="O21" i="4"/>
  <c r="K21" i="4"/>
  <c r="G21" i="4"/>
  <c r="C21" i="4"/>
  <c r="Q19" i="4"/>
  <c r="M19" i="4"/>
  <c r="I19" i="4"/>
  <c r="E19" i="4"/>
  <c r="S17" i="4"/>
  <c r="O17" i="4"/>
  <c r="K17" i="4"/>
  <c r="G17" i="4"/>
  <c r="C17" i="4"/>
  <c r="U6" i="4"/>
  <c r="U10" i="4"/>
  <c r="P20" i="4"/>
  <c r="L20" i="4"/>
  <c r="H20" i="4"/>
  <c r="R18" i="4"/>
  <c r="N18" i="4"/>
  <c r="J18" i="4"/>
  <c r="P16" i="4"/>
  <c r="D15" i="4"/>
  <c r="F15" i="4"/>
  <c r="H15" i="4"/>
  <c r="J15" i="4"/>
  <c r="L15" i="4"/>
  <c r="N15" i="4"/>
  <c r="P15" i="4"/>
  <c r="R15" i="4"/>
  <c r="B15" i="4"/>
  <c r="C15" i="4"/>
  <c r="E15" i="4"/>
  <c r="G15" i="4"/>
  <c r="I15" i="4"/>
  <c r="K15" i="4"/>
  <c r="M15" i="4"/>
  <c r="O15" i="4"/>
  <c r="Q15" i="4"/>
  <c r="S15" i="4"/>
  <c r="C20" i="4"/>
  <c r="E20" i="4"/>
  <c r="G20" i="4"/>
  <c r="I20" i="4"/>
  <c r="K20" i="4"/>
  <c r="M20" i="4"/>
  <c r="O20" i="4"/>
  <c r="Q20" i="4"/>
  <c r="S20" i="4"/>
  <c r="B20" i="4"/>
  <c r="U9" i="4"/>
  <c r="C18" i="4"/>
  <c r="E18" i="4"/>
  <c r="G18" i="4"/>
  <c r="I18" i="4"/>
  <c r="K18" i="4"/>
  <c r="M18" i="4"/>
  <c r="O18" i="4"/>
  <c r="Q18" i="4"/>
  <c r="S18" i="4"/>
  <c r="B18" i="4"/>
  <c r="U7" i="4"/>
  <c r="C16" i="4"/>
  <c r="E16" i="4"/>
  <c r="G16" i="4"/>
  <c r="I16" i="4"/>
  <c r="K16" i="4"/>
  <c r="M16" i="4"/>
  <c r="O16" i="4"/>
  <c r="Q16" i="4"/>
  <c r="S16" i="4"/>
  <c r="B16" i="4"/>
  <c r="U5" i="4"/>
  <c r="D16" i="4"/>
  <c r="F16" i="4"/>
  <c r="H16" i="4"/>
  <c r="U8" i="4"/>
  <c r="R20" i="4"/>
  <c r="N20" i="4"/>
  <c r="J20" i="4"/>
  <c r="F20" i="4"/>
  <c r="P18" i="4"/>
  <c r="L18" i="4"/>
  <c r="H18" i="4"/>
  <c r="D18" i="4"/>
  <c r="R16" i="4"/>
  <c r="N16" i="4"/>
  <c r="J16" i="4"/>
  <c r="R21" i="4"/>
  <c r="P21" i="4"/>
  <c r="N21" i="4"/>
  <c r="L21" i="4"/>
  <c r="J21" i="4"/>
  <c r="H21" i="4"/>
  <c r="F21" i="4"/>
  <c r="T21" i="4" s="1"/>
  <c r="R19" i="4"/>
  <c r="P19" i="4"/>
  <c r="N19" i="4"/>
  <c r="L19" i="4"/>
  <c r="J19" i="4"/>
  <c r="H19" i="4"/>
  <c r="F19" i="4"/>
  <c r="R17" i="4"/>
  <c r="P17" i="4"/>
  <c r="N17" i="4"/>
  <c r="L17" i="4"/>
  <c r="J17" i="4"/>
  <c r="H17" i="4"/>
  <c r="F17" i="4"/>
  <c r="T17" i="4" s="1"/>
  <c r="T19" i="4" l="1"/>
  <c r="T16" i="4"/>
  <c r="T20" i="4"/>
  <c r="T18" i="4"/>
  <c r="T15" i="4"/>
  <c r="C16" i="2" l="1"/>
  <c r="D16" i="2"/>
  <c r="E16" i="2"/>
  <c r="F16" i="2"/>
  <c r="G16" i="2"/>
  <c r="H16" i="2"/>
  <c r="I16" i="2"/>
  <c r="J16" i="2"/>
  <c r="K16" i="2"/>
  <c r="B16" i="2"/>
  <c r="J6" i="2"/>
  <c r="J5" i="2" s="1"/>
  <c r="K6" i="2"/>
  <c r="K5" i="2" s="1"/>
  <c r="C6" i="2"/>
  <c r="C5" i="2" s="1"/>
  <c r="D6" i="2"/>
  <c r="D5" i="2" s="1"/>
  <c r="E6" i="2"/>
  <c r="E5" i="2" s="1"/>
  <c r="F6" i="2"/>
  <c r="F5" i="2" s="1"/>
  <c r="G6" i="2"/>
  <c r="G5" i="2" s="1"/>
  <c r="H6" i="2"/>
  <c r="H5" i="2" s="1"/>
  <c r="I6" i="2"/>
  <c r="I5" i="2" s="1"/>
  <c r="B6" i="2"/>
  <c r="B5" i="2" s="1"/>
  <c r="D62" i="3" l="1"/>
  <c r="C62" i="3"/>
  <c r="B62" i="3"/>
  <c r="E61" i="3"/>
  <c r="E60" i="3"/>
  <c r="E59" i="3"/>
  <c r="E58" i="3"/>
  <c r="D53" i="3"/>
  <c r="C53" i="3"/>
  <c r="B53" i="3"/>
  <c r="E52" i="3"/>
  <c r="E51" i="3"/>
  <c r="E50" i="3"/>
  <c r="E49" i="3"/>
  <c r="E53" i="3" s="1"/>
  <c r="D44" i="3"/>
  <c r="C44" i="3"/>
  <c r="B44" i="3"/>
  <c r="E43" i="3"/>
  <c r="E42" i="3"/>
  <c r="E41" i="3"/>
  <c r="E40" i="3"/>
  <c r="D35" i="3"/>
  <c r="C35" i="3"/>
  <c r="B35" i="3"/>
  <c r="E34" i="3"/>
  <c r="E33" i="3"/>
  <c r="E32" i="3"/>
  <c r="E31" i="3"/>
  <c r="D26" i="3"/>
  <c r="C26" i="3"/>
  <c r="B26" i="3"/>
  <c r="E25" i="3"/>
  <c r="E24" i="3"/>
  <c r="E23" i="3"/>
  <c r="E22" i="3"/>
  <c r="D17" i="3"/>
  <c r="C17" i="3"/>
  <c r="B17" i="3"/>
  <c r="E16" i="3"/>
  <c r="E15" i="3"/>
  <c r="E14" i="3"/>
  <c r="E13" i="3"/>
  <c r="D9" i="3"/>
  <c r="C9" i="3"/>
  <c r="B9" i="3"/>
  <c r="E8" i="3"/>
  <c r="E7" i="3"/>
  <c r="E6" i="3"/>
  <c r="E5" i="3"/>
  <c r="E44" i="3" l="1"/>
  <c r="E62" i="3"/>
  <c r="E9" i="3"/>
  <c r="E35" i="3"/>
  <c r="E26" i="3"/>
  <c r="E17" i="3"/>
</calcChain>
</file>

<file path=xl/sharedStrings.xml><?xml version="1.0" encoding="utf-8"?>
<sst xmlns="http://schemas.openxmlformats.org/spreadsheetml/2006/main" count="750" uniqueCount="420">
  <si>
    <t>MONTH</t>
  </si>
  <si>
    <t>CHEQUES</t>
  </si>
  <si>
    <t>ATM TRANSACTIONS</t>
  </si>
  <si>
    <t>POS TRANSACTIONS</t>
  </si>
  <si>
    <t>ONLINE TRANSFERS   1/</t>
  </si>
  <si>
    <t>NEFT TRANSFERS</t>
  </si>
  <si>
    <t>RTGS TRANSFERS</t>
  </si>
  <si>
    <t>USSD TRANSFERS</t>
  </si>
  <si>
    <t>DIRECT DEBITS</t>
  </si>
  <si>
    <t>MMOs</t>
  </si>
  <si>
    <t>Volume</t>
  </si>
  <si>
    <t>January</t>
  </si>
  <si>
    <t>February</t>
  </si>
  <si>
    <t>March</t>
  </si>
  <si>
    <t>April</t>
  </si>
  <si>
    <t>May</t>
  </si>
  <si>
    <t>June   1/</t>
  </si>
  <si>
    <t>July   1/</t>
  </si>
  <si>
    <t>August  1/</t>
  </si>
  <si>
    <t>September</t>
  </si>
  <si>
    <t>NOTE:</t>
  </si>
  <si>
    <t>Value (N'B)</t>
  </si>
  <si>
    <t>DOMESTIC CLAIMS</t>
  </si>
  <si>
    <t>NET CLAIMS ON GOVERNMENT</t>
  </si>
  <si>
    <t>Claims on central government</t>
  </si>
  <si>
    <t>Liabilities to central government</t>
  </si>
  <si>
    <t>CLAIMS ON OTHER SECTORS</t>
  </si>
  <si>
    <r>
      <t>Claims on other financial corporations</t>
    </r>
    <r>
      <rPr>
        <b/>
        <sz val="8"/>
        <rFont val="Times New Roman"/>
        <family val="1"/>
      </rPr>
      <t>/1</t>
    </r>
  </si>
  <si>
    <t>Claims on state and local government</t>
  </si>
  <si>
    <t>Claims on public nonfinancial corporations</t>
  </si>
  <si>
    <t>Claims on private sector</t>
  </si>
  <si>
    <t>Transferable deposits</t>
  </si>
  <si>
    <t>Other deposits</t>
  </si>
  <si>
    <t>Central Bank</t>
  </si>
  <si>
    <t>Commercial &amp; Merchant Banks</t>
  </si>
  <si>
    <t>Non-Interest Banks</t>
  </si>
  <si>
    <t>Primary Mortgage Banks</t>
  </si>
  <si>
    <t>Micro-Finance Banks</t>
  </si>
  <si>
    <t>Credit and Deposit Statistics</t>
  </si>
  <si>
    <t>(In  Millions  of Naira)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</si>
  <si>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</si>
  <si>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</si>
  <si>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</si>
  <si>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</si>
  <si>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</si>
  <si>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</si>
  <si>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</si>
  <si>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</si>
  <si>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</si>
  <si>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DMBs STAFF STRENGTH Q1 2019)</t>
  </si>
  <si>
    <t>Note: CB = Commercial Banks; MBs = Merchant Banks; NIB = Non-Interest Banks; DMBs = Deposit Money Banks</t>
  </si>
  <si>
    <t>DMBs STAFF STRENGTH (Q2 2019)</t>
  </si>
  <si>
    <t>DMBs STAFF STRENGTH (Q3 2019)</t>
  </si>
  <si>
    <t>DMBs STAFF STRENGTH (Q4 2019)</t>
  </si>
  <si>
    <t>DMBs STAFF STRENGTH (Q1 2020)</t>
  </si>
  <si>
    <t>DMBs STAFF STRENGTH (Q2 2020)</t>
  </si>
  <si>
    <t>DMBs STAFF STRENGTH (Q3 2020)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</si>
  <si>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</si>
  <si>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</si>
  <si>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</si>
  <si>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</si>
  <si>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</si>
  <si>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</si>
  <si>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</si>
  <si>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</si>
  <si>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</si>
  <si>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</si>
  <si>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</si>
  <si>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</si>
  <si>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</si>
  <si>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</si>
  <si>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</si>
  <si>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</si>
  <si>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</si>
  <si>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</si>
  <si>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Q1 2019</t>
  </si>
  <si>
    <t>Q2 2019</t>
  </si>
  <si>
    <t>Q3 2019</t>
  </si>
  <si>
    <t>Q4 2019</t>
  </si>
  <si>
    <t>Q1 2020</t>
  </si>
  <si>
    <t>Q2 2020</t>
  </si>
  <si>
    <t>Q3 2020</t>
  </si>
  <si>
    <t xml:space="preserve"> Deposit Money Banks' Sectoral Allocation of Credit (₦' Million)</t>
  </si>
  <si>
    <t>MOBILE APP TRANSFERS (Not Mobile Money)</t>
  </si>
  <si>
    <t>INDUSTRY DATA ON E-PAYMENT AND BY CHANNELS (Q1 - Q3, 2020)</t>
  </si>
  <si>
    <t>Q3 on Q2 growth rate</t>
  </si>
  <si>
    <t>Banking Sector Credit to Private Sector Sectoral Share as a % of Total Credit</t>
  </si>
  <si>
    <t>Total Credit</t>
  </si>
  <si>
    <t>Quarter on Quarter Growth Rate %</t>
  </si>
  <si>
    <t xml:space="preserve">Total </t>
  </si>
  <si>
    <t>Nonperforming Loans</t>
  </si>
  <si>
    <t>Year on Year Sectoral Change in NPLs</t>
  </si>
  <si>
    <t>Quarterly Sectoral Change in NPLs</t>
  </si>
  <si>
    <t>S/N</t>
  </si>
  <si>
    <t>Sector</t>
  </si>
  <si>
    <t>Total NPL</t>
  </si>
  <si>
    <t>Change in NPLs</t>
  </si>
  <si>
    <t>End-Dec-18</t>
  </si>
  <si>
    <t>End-Dec-19</t>
  </si>
  <si>
    <t>Value</t>
  </si>
  <si>
    <t>Percentage</t>
  </si>
  <si>
    <t xml:space="preserve"> 3rd Quarter - Sep19</t>
  </si>
  <si>
    <t xml:space="preserve"> 4th Quarter - Dec19</t>
  </si>
  <si>
    <t xml:space="preserve"> 4th Quarter - Dec 19</t>
  </si>
  <si>
    <t xml:space="preserve"> 1st Quarter - Mar 20</t>
  </si>
  <si>
    <t xml:space="preserve"> 2nd Quarter - Jun 20</t>
  </si>
  <si>
    <t xml:space="preserve"> 3rd Quarter - Sept 20</t>
  </si>
  <si>
    <t>N'Bn</t>
  </si>
  <si>
    <t>%</t>
  </si>
  <si>
    <t>ACTIVITIES OF EXTRATERRITORIAL ORGANIZATIONS AND BODIES</t>
  </si>
  <si>
    <t>ADMINISTRATIVE AND SUPPORT SERVICES</t>
  </si>
  <si>
    <t>AGRICULTURE</t>
  </si>
  <si>
    <t>ARTS, ENTERTAINMENT AND RECREATION</t>
  </si>
  <si>
    <t>CAPITAL MARKET</t>
  </si>
  <si>
    <t>CONSTRUCTION</t>
  </si>
  <si>
    <t>EDUCATION</t>
  </si>
  <si>
    <t>FINANCE AND INSURANCE</t>
  </si>
  <si>
    <t>GENERAL</t>
  </si>
  <si>
    <t>GENERAL COMMERCE</t>
  </si>
  <si>
    <t>GOVERNMENT</t>
  </si>
  <si>
    <t>HUMAN HEALTH AND SOCIAL WORK ACTIVITIES</t>
  </si>
  <si>
    <t>INFORMATION AND COMMUNICATION</t>
  </si>
  <si>
    <t>MANUFACTURING</t>
  </si>
  <si>
    <t>MINING AND QUARRYING</t>
  </si>
  <si>
    <t>OIL AND GAS</t>
  </si>
  <si>
    <t>POWER AND ENERGY</t>
  </si>
  <si>
    <t>PROFESSIONAL, SCIENTIFIC AND TECHNICAL ACTIVITIES</t>
  </si>
  <si>
    <t>PUBLIC UTILITIES</t>
  </si>
  <si>
    <t>REAL ESTATE ACTIVITIES</t>
  </si>
  <si>
    <t>TRANSPORTATION AND STORAGE</t>
  </si>
  <si>
    <t>WATER SUPPLY; SEWERAGE,WASTE MANAGEMENT AND REMEDIATION ACTIVITIES</t>
  </si>
  <si>
    <t>GRAND TOTAL</t>
  </si>
  <si>
    <t>ITEMS</t>
  </si>
  <si>
    <t xml:space="preserve"> Gross loans</t>
  </si>
  <si>
    <t xml:space="preserve">Specific provisions </t>
  </si>
  <si>
    <t xml:space="preserve">Nonperforming loans 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</si>
  <si>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</si>
  <si>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</si>
  <si>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</si>
  <si>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</si>
  <si>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</si>
  <si>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</si>
  <si>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</si>
  <si>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</si>
  <si>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</si>
  <si>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</si>
  <si>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</si>
  <si>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</si>
  <si>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</si>
  <si>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</si>
  <si>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</si>
  <si>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</si>
  <si>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</si>
  <si>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</si>
  <si>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</si>
  <si>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</si>
  <si>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</si>
  <si>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</si>
  <si>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</si>
  <si>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</si>
  <si>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</si>
  <si>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</si>
  <si>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</si>
  <si>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</si>
  <si>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</si>
  <si>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</si>
  <si>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</si>
  <si>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</si>
  <si>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</si>
  <si>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</si>
  <si>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</si>
  <si>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</si>
  <si>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</si>
  <si>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</si>
  <si>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</si>
  <si>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</si>
  <si>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</si>
  <si>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</si>
  <si>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FIRST HALF 2017</t>
  </si>
  <si>
    <t>3rd QTR 2017</t>
  </si>
  <si>
    <t>4th QTR 2017</t>
  </si>
  <si>
    <t>SECOND HALF 2017</t>
  </si>
  <si>
    <t>1st QTR 2018</t>
  </si>
  <si>
    <t>2nd QTR 2018</t>
  </si>
  <si>
    <t>FIRST HALF 2018</t>
  </si>
  <si>
    <t>3rd QTR 2018</t>
  </si>
  <si>
    <t>4th QTR 2018</t>
  </si>
  <si>
    <t>SECOND HALF 2018</t>
  </si>
  <si>
    <t>1st QTR 2019</t>
  </si>
  <si>
    <t>2nd QTR 2019</t>
  </si>
  <si>
    <t>FIRST HALF 2019</t>
  </si>
  <si>
    <t>3rd QTR 2019</t>
  </si>
  <si>
    <t>4th QTR 2019</t>
  </si>
  <si>
    <t>SECOND HALF 2019</t>
  </si>
  <si>
    <t>1st QTR 2020</t>
  </si>
  <si>
    <t>2nd QTR 2020</t>
  </si>
  <si>
    <t>SECOND HALF 2020</t>
  </si>
  <si>
    <t>3rd QTR 2020</t>
  </si>
  <si>
    <t>Commercial Banks: Statement of Comprehensive Income (₦' Million)</t>
  </si>
  <si>
    <t>Q1</t>
  </si>
  <si>
    <t>Q2</t>
  </si>
  <si>
    <t>Q3</t>
  </si>
  <si>
    <t>Q4</t>
  </si>
  <si>
    <t>Annual</t>
  </si>
  <si>
    <t>30120:Interest income on Loans</t>
  </si>
  <si>
    <t>30130:Interest income on Advances under lease</t>
  </si>
  <si>
    <t>30140:Income from Government Securities (Specify Breakdown MBR1002)</t>
  </si>
  <si>
    <t>30150:Income from inter-Bank Transactions</t>
  </si>
  <si>
    <t>30160:Other Discount Income</t>
  </si>
  <si>
    <t>30170:Others (Schedule MBR1004)</t>
  </si>
  <si>
    <t>30180:Total interest Income (MBR1006)</t>
  </si>
  <si>
    <t>30200:Interest Expense on Deposits</t>
  </si>
  <si>
    <t>30210:Interest Expense on Inter-Bank Transactions</t>
  </si>
  <si>
    <t>30220:Others (Schedule MBR1008)</t>
  </si>
  <si>
    <t>30230:Total Interest Expense (MBR 1010)</t>
  </si>
  <si>
    <t>30240:NET INTEREST INCOME</t>
  </si>
  <si>
    <t>30242:Impairment charges on Loans, Receivables / Leases</t>
  </si>
  <si>
    <t>30244:NET INTEREST INCOME AFTER IMPAIRMENT CHARGES FOR LOANS ABD RECEIVABLES/LEASES</t>
  </si>
  <si>
    <t>30260:Commissions</t>
  </si>
  <si>
    <t>30270:Credit-Related Fee Income</t>
  </si>
  <si>
    <t>30280:Other Fees (Schedule MBR1012)</t>
  </si>
  <si>
    <t>30290:Total Fees &amp; Commission Income</t>
  </si>
  <si>
    <t>30300:FEES &amp; Commission Expenses</t>
  </si>
  <si>
    <t>30310:Net Fees &amp; Commission Income</t>
  </si>
  <si>
    <t>30330:Trading income on Foreign Exchange</t>
  </si>
  <si>
    <t>30340:Trading income on Fixed Income securities</t>
  </si>
  <si>
    <t>30350:Trading income on Equity Investment (MBR1014)</t>
  </si>
  <si>
    <t>30360:Fair value gain/ loss on financial Assets</t>
  </si>
  <si>
    <t>30370:Gain / loss on disposal of instruments</t>
  </si>
  <si>
    <t>30380:Fair value gain/ loss on financial liabilities</t>
  </si>
  <si>
    <t>30390:Net Gain/(Loss) from Non-interest (Islamic) banking activities</t>
  </si>
  <si>
    <t>30400:Other Trading Income (Schedule MBR1016)</t>
  </si>
  <si>
    <t>30410:Total Trading Income</t>
  </si>
  <si>
    <t>30420:Other Income (Schedule MBR1018)</t>
  </si>
  <si>
    <t>30430:OPERATING INCOME</t>
  </si>
  <si>
    <t>30440:RECOVERIES</t>
  </si>
  <si>
    <t>30450:TOTAL OPERATING INCOME</t>
  </si>
  <si>
    <t>30480:Other Impairments</t>
  </si>
  <si>
    <t>30490:Salaries and Employee Expenses</t>
  </si>
  <si>
    <t>30500:Training Expenses</t>
  </si>
  <si>
    <t>30510:Directors Remuneration and other Expenses</t>
  </si>
  <si>
    <t>30520:Operating Lease Expenses</t>
  </si>
  <si>
    <t>30530:General administrative Expenses</t>
  </si>
  <si>
    <t>30540:Depreciation / Amortization</t>
  </si>
  <si>
    <t>30550:Other Operating Expenses (Schedule, MBR 1020)</t>
  </si>
  <si>
    <t>30560:Total Operating Expenses</t>
  </si>
  <si>
    <t>30570:NET PROFIT/(LOSS) BEFORE TAX FROM CONTINUING OPERATIONS</t>
  </si>
  <si>
    <t>30590:PROVISION FOR INCOME TAX</t>
  </si>
  <si>
    <t>30600:PROFIT/(LOSS) AFTER TAX</t>
  </si>
  <si>
    <t>30604:NET GAIN/(LOSS) FROM DISCONTINUED OPERATIONS / DISPOSAL GROUPS (Schedule 1022)</t>
  </si>
  <si>
    <t>30608:NET PROFIT AFTER TAX AND DISCONTINUED OPERATIONS</t>
  </si>
  <si>
    <t>30610: OTHER COMPREHENSIVE INCOME</t>
  </si>
  <si>
    <t>30670:- Gain / loss on Cashflow hedge and other derivatives during the period</t>
  </si>
  <si>
    <t>30680:Adjustment for Gain / loss due to reclassification to Profit or loss</t>
  </si>
  <si>
    <t>30690:-Net Gain / loss for the period</t>
  </si>
  <si>
    <t>30710:- Gain / loss during the period</t>
  </si>
  <si>
    <t>30720:Adjustment for Gain / loss on AFS reclassified to Profit or loss</t>
  </si>
  <si>
    <t>30730:-Net Gain / loss on AFS for the period</t>
  </si>
  <si>
    <t>30740:Gains / loss on property revaluation</t>
  </si>
  <si>
    <t>30750:Actuarial gains and losses relating to Defined Benefit Plan</t>
  </si>
  <si>
    <t>30760:Net changes on hedges of net investments in foreign operations</t>
  </si>
  <si>
    <t>30770:TOTAL OTHER COMPREHENSIVE INCOME FOR THE PERIOD BEFORE TAX</t>
  </si>
  <si>
    <t>30780:Tax relating to other comprehensive income</t>
  </si>
  <si>
    <t>30790:TOTAL OTHER COMPREHENSIVE INCOME FOR THE PERIOD AFTER TAX</t>
  </si>
  <si>
    <t>30800:COMPREHENSIVE INCOME FOR THE PERIOD</t>
  </si>
  <si>
    <t>30810:MEMO ITEMS</t>
  </si>
  <si>
    <t>30820:Interest received from non-resident</t>
  </si>
  <si>
    <t>30830:Interest paid to non-resident</t>
  </si>
  <si>
    <t>30840:Total Dividend paid</t>
  </si>
  <si>
    <t>30850:Dividends paid to non resident</t>
  </si>
  <si>
    <t>30860:Dividends received from non resident</t>
  </si>
  <si>
    <t>30870:Profit remitted to non resident</t>
  </si>
  <si>
    <t>30880:Profit received from non resident</t>
  </si>
  <si>
    <t>Source: Central Bank of Nigeria</t>
  </si>
  <si>
    <t>Primary Mortgage Banks (PMBs): Consolidated Statement of  Comprehensive Income (₦' Million)</t>
  </si>
  <si>
    <t xml:space="preserve"> </t>
  </si>
  <si>
    <t>Q2*</t>
  </si>
  <si>
    <t>Q3**</t>
  </si>
  <si>
    <t>30100: Interest Income</t>
  </si>
  <si>
    <t>30110: Interest expense</t>
  </si>
  <si>
    <t>30120: Net Interest income</t>
  </si>
  <si>
    <t>30130: Fee and commission income</t>
  </si>
  <si>
    <t>30140: Fee and commission expense</t>
  </si>
  <si>
    <t>30150: Net Fee and commission income</t>
  </si>
  <si>
    <t>30161: Fixed Income securities</t>
  </si>
  <si>
    <t>30162: Equity Investment</t>
  </si>
  <si>
    <t>30163: Fair value gain/ (loss) on financial Assets</t>
  </si>
  <si>
    <t>30164: Gain / (loss) on disposal of instruments</t>
  </si>
  <si>
    <t>30165: Fair value gain/ (loss) on financial liabilities</t>
  </si>
  <si>
    <t>30166: Other Trading Income (Schedule MPMBR 1001)</t>
  </si>
  <si>
    <t>30167: Net Trading Income</t>
  </si>
  <si>
    <t>30180: Other Operating Income (MPMBR 1002)</t>
  </si>
  <si>
    <t>30190: Net loss arising from derecognition of financial assets measured at amortised cost</t>
  </si>
  <si>
    <t>30200: Total Operating Income</t>
  </si>
  <si>
    <t>30210: Credit Loss Expense</t>
  </si>
  <si>
    <t>30220: Impairment losses on financial assets</t>
  </si>
  <si>
    <t>30230: Net Operating Income</t>
  </si>
  <si>
    <t>30250: Personnel Expenses</t>
  </si>
  <si>
    <t>30260: Depreciation of Property &amp; Equipment</t>
  </si>
  <si>
    <t>30270: Director Remuneration and Expenses</t>
  </si>
  <si>
    <t>30280: Penalties Paid</t>
  </si>
  <si>
    <t>30290: Amortisation of Intangible Assets</t>
  </si>
  <si>
    <t>30300: Other Operating expenses</t>
  </si>
  <si>
    <t>30310: Total Operating Expenses</t>
  </si>
  <si>
    <t>30320: Profit before tax</t>
  </si>
  <si>
    <t>30330: Tax expense</t>
  </si>
  <si>
    <t>30340: Profit for the period</t>
  </si>
  <si>
    <t>40110: - Gain / (loss) arising during the period</t>
  </si>
  <si>
    <t>40120: - Reclassification adjustment for Gain / (loss) included to Profit or loss</t>
  </si>
  <si>
    <t>40130 - Net Gain / (loss) on translation of foreign operations</t>
  </si>
  <si>
    <t>40140: Gains/(Loss) on Property revaluation</t>
  </si>
  <si>
    <t>40160: - Gain / (loss) arising during the period</t>
  </si>
  <si>
    <t>40170: - Reclassification adjustment for Gain / (loss) on AFS included to Profit or loss</t>
  </si>
  <si>
    <t>40180: - Net Gain / (loss) on AFS for the period</t>
  </si>
  <si>
    <t>40190: Actuarial gains and losses relating to Defined Benefit Plan</t>
  </si>
  <si>
    <t>40210: - Gain / (loss) arising during the period</t>
  </si>
  <si>
    <t>40220: - Reclassification adjustment for Gain / (loss) on AFS included to Profit or loss</t>
  </si>
  <si>
    <t>40230: - Net Gain / (loss) on Cash Flow Hedges</t>
  </si>
  <si>
    <t>40240: Tax relating to other comprehensive income</t>
  </si>
  <si>
    <t>40250: Other comprehensive income net of tax</t>
  </si>
  <si>
    <t>40260: TOTAL COMPREHENSIVE INCOME NET OF TAX</t>
  </si>
  <si>
    <t>* Revised</t>
  </si>
  <si>
    <t>** Provisional</t>
  </si>
  <si>
    <t>Microfinance Banks (MFBs): Consolidated Statement of Profit and Loss Account (₦' Million)</t>
  </si>
  <si>
    <t xml:space="preserve"> Item Description</t>
  </si>
  <si>
    <t>Q2**</t>
  </si>
  <si>
    <t xml:space="preserve">      Interest Income</t>
  </si>
  <si>
    <t xml:space="preserve">      Interest Expenses</t>
  </si>
  <si>
    <t>Net Interest Income</t>
  </si>
  <si>
    <t>Other Income</t>
  </si>
  <si>
    <t xml:space="preserve">      Commission</t>
  </si>
  <si>
    <t xml:space="preserve">      Fees/Charges</t>
  </si>
  <si>
    <t xml:space="preserve">      Income From Investments</t>
  </si>
  <si>
    <t xml:space="preserve">      Other Income From Non-Financial Services</t>
  </si>
  <si>
    <t>Total Other Income</t>
  </si>
  <si>
    <t>Net Income</t>
  </si>
  <si>
    <t>Operating Expenses</t>
  </si>
  <si>
    <t xml:space="preserve">      Staff Cost</t>
  </si>
  <si>
    <t xml:space="preserve">      Directors Remuneration And Expenses</t>
  </si>
  <si>
    <t xml:space="preserve">      Depreciation</t>
  </si>
  <si>
    <t xml:space="preserve">      Provision For Bad Debts</t>
  </si>
  <si>
    <t xml:space="preserve">      Bad Debts  Written-Off</t>
  </si>
  <si>
    <t xml:space="preserve">      Penalties Paid</t>
  </si>
  <si>
    <t xml:space="preserve">      Overheads</t>
  </si>
  <si>
    <t>Total Operating Expenses</t>
  </si>
  <si>
    <t>Profit/(Loss) Before Tax</t>
  </si>
  <si>
    <t xml:space="preserve">      Provision For Taxation</t>
  </si>
  <si>
    <t>Profit/(Loss) After Tax</t>
  </si>
  <si>
    <t>Extra Ordinary Items (EOI)</t>
  </si>
  <si>
    <t xml:space="preserve">      Tax on EOI</t>
  </si>
  <si>
    <t>Outstanding Total domestic loans/Leases issued out at the end of the accounting period</t>
  </si>
  <si>
    <t>Total domicilliary deposits at the end of the accounting period (Naira)</t>
  </si>
  <si>
    <t>Outstanding Total domestic deposits received at the end of the accounting period</t>
  </si>
  <si>
    <t>Average Interest rate on loan</t>
  </si>
  <si>
    <t>Average Interest rate on deposit</t>
  </si>
  <si>
    <t>Average Inter-bank call rate*</t>
  </si>
  <si>
    <t>Outstanding Total domestic loans/Leases issued out at the end of the accounting period (₦' Million)</t>
  </si>
  <si>
    <t>Total domestic deposits received at the end of the accounting period (₦' Million)</t>
  </si>
  <si>
    <t>Total NHF contributions received (₦' Million)</t>
  </si>
  <si>
    <t>Average Inter-bank rate</t>
  </si>
  <si>
    <t>Number of PMBs</t>
  </si>
  <si>
    <t>Outstanding Total domestic deposits received at the end of the accounting period (₦' Million)</t>
  </si>
  <si>
    <t>Number of MFBs</t>
  </si>
  <si>
    <t>Quarterly Geographical Distribution of Credit Beneficiaries by State (N'bn) 2015 to 2020</t>
  </si>
  <si>
    <t>ABIA</t>
  </si>
  <si>
    <t>ABUJA (F C T)</t>
  </si>
  <si>
    <t>ADAMAWA</t>
  </si>
  <si>
    <t>AKWA-IBOM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</si>
  <si>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</si>
  <si>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</si>
  <si>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</si>
  <si>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</si>
  <si>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</si>
  <si>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</si>
  <si>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</si>
  <si>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</si>
  <si>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</si>
  <si>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</si>
  <si>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</si>
  <si>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</si>
  <si>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</si>
  <si>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</si>
  <si>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</si>
  <si>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</si>
  <si>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</si>
  <si>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</si>
  <si>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</si>
  <si>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</si>
  <si>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</si>
  <si>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</si>
  <si>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</si>
  <si>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</si>
  <si>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</si>
  <si>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</si>
  <si>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</si>
  <si>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</si>
  <si>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</si>
  <si>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</si>
  <si>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</si>
  <si>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</si>
  <si>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</si>
  <si>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Q1 2015</t>
  </si>
  <si>
    <t>Q2 2015</t>
  </si>
  <si>
    <t>Q1 2016</t>
  </si>
  <si>
    <t>Q3 2015</t>
  </si>
  <si>
    <t>Q4 2015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</si>
  <si>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</si>
  <si>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</si>
  <si>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</si>
  <si>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</si>
  <si>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</si>
  <si>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</si>
  <si>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</si>
  <si>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</si>
  <si>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</si>
  <si>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</si>
  <si>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</si>
  <si>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QTR ON QTR %</t>
  </si>
  <si>
    <t>YR ON YR %</t>
  </si>
  <si>
    <t>All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</si>
</sst>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[$-409]mmm\-yy;@"/>
    <numFmt numFmtId="168" formatCode="#,##0.0_);\(#,##0.0\)"/>
    <numFmt numFmtId="169" formatCode="_(* #,##0.0_);_(* \(#,##0.0\);_(* &quot;-&quot;??_);_(@_)"/>
    <numFmt numFmtId="170" formatCode="_-* #,##0_-;\-* #,##0_-;_-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indexed="8"/>
      <name val="Corbel"/>
      <family val="2"/>
    </font>
    <font>
      <b/>
      <i/>
      <sz val="11"/>
      <color indexed="8"/>
      <name val="Corbel"/>
      <family val="2"/>
    </font>
    <font>
      <b/>
      <sz val="11"/>
      <color indexed="8"/>
      <name val="Corbel"/>
      <family val="2"/>
    </font>
    <font>
      <b/>
      <sz val="12"/>
      <color rgb="FFFF0000"/>
      <name val="Corbel"/>
      <family val="2"/>
    </font>
    <font>
      <sz val="11"/>
      <color rgb="FFFF0000"/>
      <name val="Corbel"/>
      <family val="2"/>
    </font>
    <font>
      <sz val="12"/>
      <color rgb="FFFF0000"/>
      <name val="Corbel"/>
      <family val="2"/>
    </font>
    <font>
      <sz val="11"/>
      <color indexed="10"/>
      <name val="Corbel"/>
      <family val="2"/>
    </font>
    <font>
      <sz val="10"/>
      <color theme="1"/>
      <name val="Corbel"/>
      <family val="2"/>
    </font>
    <font>
      <b/>
      <sz val="11"/>
      <color rgb="FFFF0000"/>
      <name val="Corbel"/>
      <family val="2"/>
    </font>
    <font>
      <b/>
      <i/>
      <sz val="11"/>
      <color rgb="FFFF0000"/>
      <name val="Corbel"/>
      <family val="2"/>
    </font>
    <font>
      <b/>
      <sz val="14"/>
      <color indexed="8"/>
      <name val="Corbel"/>
      <family val="2"/>
    </font>
    <font>
      <sz val="10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name val="Corbel"/>
      <family val="2"/>
    </font>
    <font>
      <b/>
      <sz val="12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entury Gothic"/>
      <family val="2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383">
    <xf numFmtId="0" fontId="0" fillId="0" borderId="0" xfId="0"/>
    <xf numFmtId="167" fontId="3" fillId="0" borderId="12" xfId="0" applyNumberFormat="1" applyFont="1" applyFill="1" applyBorder="1"/>
    <xf numFmtId="166" fontId="3" fillId="0" borderId="1" xfId="0" applyNumberFormat="1" applyFont="1" applyFill="1" applyBorder="1"/>
    <xf numFmtId="166" fontId="4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left" indent="2"/>
    </xf>
    <xf numFmtId="0" fontId="3" fillId="0" borderId="8" xfId="0" applyFont="1" applyFill="1" applyBorder="1" applyAlignment="1">
      <alignment horizontal="left" indent="3"/>
    </xf>
    <xf numFmtId="0" fontId="4" fillId="0" borderId="8" xfId="0" applyFont="1" applyFill="1" applyBorder="1" applyAlignment="1">
      <alignment horizontal="left" indent="4"/>
    </xf>
    <xf numFmtId="0" fontId="3" fillId="0" borderId="8" xfId="0" applyFont="1" applyFill="1" applyBorder="1" applyAlignment="1">
      <alignment horizontal="left" indent="4"/>
    </xf>
    <xf numFmtId="0" fontId="4" fillId="0" borderId="8" xfId="0" applyFont="1" applyFill="1" applyBorder="1"/>
    <xf numFmtId="0" fontId="3" fillId="0" borderId="8" xfId="0" applyFont="1" applyFill="1" applyBorder="1" applyAlignment="1">
      <alignment horizontal="left" indent="1"/>
    </xf>
    <xf numFmtId="0" fontId="4" fillId="0" borderId="8" xfId="0" applyFont="1" applyFill="1" applyBorder="1" applyAlignment="1">
      <alignment horizontal="left" indent="3"/>
    </xf>
    <xf numFmtId="0" fontId="4" fillId="0" borderId="9" xfId="0" applyFont="1" applyFill="1" applyBorder="1" applyAlignment="1">
      <alignment horizontal="left" indent="3"/>
    </xf>
    <xf numFmtId="166" fontId="4" fillId="0" borderId="10" xfId="0" applyNumberFormat="1" applyFont="1" applyFill="1" applyBorder="1"/>
    <xf numFmtId="0" fontId="7" fillId="0" borderId="0" xfId="0" applyFont="1"/>
    <xf numFmtId="0" fontId="8" fillId="0" borderId="13" xfId="0" applyFont="1" applyBorder="1"/>
    <xf numFmtId="0" fontId="10" fillId="0" borderId="0" xfId="0" applyFont="1"/>
    <xf numFmtId="0" fontId="11" fillId="0" borderId="0" xfId="0" applyFont="1" applyBorder="1"/>
    <xf numFmtId="0" fontId="12" fillId="0" borderId="0" xfId="0" applyFont="1"/>
    <xf numFmtId="0" fontId="13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165" fontId="13" fillId="0" borderId="1" xfId="2" applyNumberFormat="1" applyFont="1" applyBorder="1"/>
    <xf numFmtId="165" fontId="9" fillId="0" borderId="1" xfId="2" applyNumberFormat="1" applyFont="1" applyBorder="1"/>
    <xf numFmtId="0" fontId="9" fillId="0" borderId="0" xfId="0" applyFont="1" applyBorder="1"/>
    <xf numFmtId="165" fontId="9" fillId="0" borderId="0" xfId="2" applyNumberFormat="1" applyFont="1" applyBorder="1"/>
    <xf numFmtId="0" fontId="7" fillId="0" borderId="0" xfId="0" applyFont="1" applyFill="1"/>
    <xf numFmtId="0" fontId="11" fillId="0" borderId="0" xfId="0" applyFont="1"/>
    <xf numFmtId="0" fontId="14" fillId="0" borderId="0" xfId="0" applyFont="1" applyFill="1" applyBorder="1"/>
    <xf numFmtId="166" fontId="6" fillId="0" borderId="0" xfId="0" applyNumberFormat="1" applyFont="1" applyFill="1"/>
    <xf numFmtId="166" fontId="7" fillId="0" borderId="0" xfId="0" applyNumberFormat="1" applyFont="1"/>
    <xf numFmtId="0" fontId="16" fillId="0" borderId="0" xfId="0" applyFont="1"/>
    <xf numFmtId="165" fontId="16" fillId="0" borderId="0" xfId="1" applyNumberFormat="1" applyFont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164" fontId="16" fillId="0" borderId="0" xfId="1" applyFont="1"/>
    <xf numFmtId="0" fontId="16" fillId="3" borderId="0" xfId="0" applyFont="1" applyFill="1" applyAlignment="1">
      <alignment wrapText="1"/>
    </xf>
    <xf numFmtId="0" fontId="16" fillId="3" borderId="0" xfId="0" applyFont="1" applyFill="1"/>
    <xf numFmtId="4" fontId="22" fillId="0" borderId="0" xfId="0" applyNumberFormat="1" applyFont="1"/>
    <xf numFmtId="3" fontId="16" fillId="0" borderId="0" xfId="0" applyNumberFormat="1" applyFont="1"/>
    <xf numFmtId="4" fontId="16" fillId="0" borderId="0" xfId="0" applyNumberFormat="1" applyFont="1"/>
    <xf numFmtId="165" fontId="18" fillId="3" borderId="1" xfId="1" applyNumberFormat="1" applyFont="1" applyFill="1" applyBorder="1" applyAlignment="1">
      <alignment horizontal="center" vertical="center" wrapText="1"/>
    </xf>
    <xf numFmtId="164" fontId="18" fillId="3" borderId="1" xfId="1" applyFont="1" applyFill="1" applyBorder="1" applyAlignment="1">
      <alignment horizontal="center" vertical="center" wrapText="1"/>
    </xf>
    <xf numFmtId="164" fontId="18" fillId="3" borderId="7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5" fontId="18" fillId="0" borderId="0" xfId="1" applyNumberFormat="1" applyFont="1"/>
    <xf numFmtId="170" fontId="27" fillId="4" borderId="1" xfId="2" applyNumberFormat="1" applyFont="1" applyFill="1" applyBorder="1" applyAlignment="1">
      <alignment horizontal="right"/>
    </xf>
    <xf numFmtId="164" fontId="27" fillId="4" borderId="1" xfId="2" applyFont="1" applyFill="1" applyBorder="1" applyAlignment="1">
      <alignment horizontal="right"/>
    </xf>
    <xf numFmtId="165" fontId="27" fillId="4" borderId="1" xfId="10" applyNumberFormat="1" applyFont="1" applyFill="1" applyBorder="1" applyAlignment="1">
      <alignment horizontal="right"/>
    </xf>
    <xf numFmtId="170" fontId="23" fillId="4" borderId="1" xfId="2" applyNumberFormat="1" applyFont="1" applyFill="1" applyBorder="1" applyAlignment="1">
      <alignment horizontal="right"/>
    </xf>
    <xf numFmtId="164" fontId="23" fillId="0" borderId="1" xfId="2" applyFont="1" applyBorder="1"/>
    <xf numFmtId="0" fontId="24" fillId="0" borderId="1" xfId="0" applyFont="1" applyBorder="1" applyAlignment="1">
      <alignment horizontal="center" wrapText="1"/>
    </xf>
    <xf numFmtId="170" fontId="24" fillId="4" borderId="1" xfId="2" applyNumberFormat="1" applyFont="1" applyFill="1" applyBorder="1" applyAlignment="1">
      <alignment horizontal="right"/>
    </xf>
    <xf numFmtId="43" fontId="24" fillId="4" borderId="1" xfId="2" applyNumberFormat="1" applyFont="1" applyFill="1" applyBorder="1" applyAlignment="1">
      <alignment horizontal="right"/>
    </xf>
    <xf numFmtId="43" fontId="24" fillId="4" borderId="1" xfId="2" applyNumberFormat="1" applyFont="1" applyFill="1" applyBorder="1" applyAlignment="1">
      <alignment horizontal="left" vertical="center"/>
    </xf>
    <xf numFmtId="165" fontId="24" fillId="4" borderId="1" xfId="10" applyNumberFormat="1" applyFont="1" applyFill="1" applyBorder="1" applyAlignment="1">
      <alignment horizontal="right"/>
    </xf>
    <xf numFmtId="164" fontId="24" fillId="4" borderId="1" xfId="2" applyFont="1" applyFill="1" applyBorder="1" applyAlignment="1">
      <alignment horizontal="right"/>
    </xf>
    <xf numFmtId="164" fontId="24" fillId="0" borderId="1" xfId="2" applyFont="1" applyBorder="1"/>
    <xf numFmtId="164" fontId="29" fillId="4" borderId="8" xfId="2" applyFont="1" applyFill="1" applyBorder="1"/>
    <xf numFmtId="0" fontId="30" fillId="0" borderId="6" xfId="0" applyFont="1" applyBorder="1"/>
    <xf numFmtId="167" fontId="6" fillId="0" borderId="37" xfId="0" applyNumberFormat="1" applyFont="1" applyFill="1" applyBorder="1"/>
    <xf numFmtId="0" fontId="31" fillId="0" borderId="0" xfId="0" applyFont="1"/>
    <xf numFmtId="0" fontId="28" fillId="0" borderId="0" xfId="3" applyFont="1" applyFill="1" applyAlignment="1">
      <alignment horizontal="center"/>
    </xf>
    <xf numFmtId="4" fontId="28" fillId="0" borderId="0" xfId="4" applyNumberFormat="1" applyFont="1" applyFill="1" applyBorder="1" applyAlignment="1">
      <alignment horizontal="right"/>
    </xf>
    <xf numFmtId="4" fontId="28" fillId="0" borderId="29" xfId="4" applyNumberFormat="1" applyFont="1" applyFill="1" applyBorder="1" applyAlignment="1">
      <alignment horizontal="right"/>
    </xf>
    <xf numFmtId="0" fontId="28" fillId="0" borderId="0" xfId="3" applyFont="1" applyFill="1"/>
    <xf numFmtId="4" fontId="28" fillId="0" borderId="30" xfId="4" applyNumberFormat="1" applyFont="1" applyFill="1" applyBorder="1" applyAlignment="1">
      <alignment horizontal="right"/>
    </xf>
    <xf numFmtId="17" fontId="19" fillId="0" borderId="25" xfId="3" applyNumberFormat="1" applyFont="1" applyFill="1" applyBorder="1"/>
    <xf numFmtId="4" fontId="20" fillId="0" borderId="36" xfId="4" applyNumberFormat="1" applyFont="1" applyFill="1" applyBorder="1" applyAlignment="1">
      <alignment horizontal="right"/>
    </xf>
    <xf numFmtId="4" fontId="20" fillId="0" borderId="23" xfId="4" applyNumberFormat="1" applyFont="1" applyFill="1" applyBorder="1" applyAlignment="1">
      <alignment horizontal="right"/>
    </xf>
    <xf numFmtId="4" fontId="28" fillId="0" borderId="0" xfId="3" applyNumberFormat="1" applyFont="1" applyFill="1"/>
    <xf numFmtId="0" fontId="29" fillId="0" borderId="20" xfId="3" applyFont="1" applyFill="1" applyBorder="1" applyAlignment="1">
      <alignment horizontal="center" vertical="center" wrapText="1"/>
    </xf>
    <xf numFmtId="0" fontId="29" fillId="0" borderId="24" xfId="3" applyFont="1" applyFill="1" applyBorder="1" applyAlignment="1">
      <alignment horizontal="center" vertical="center" wrapText="1"/>
    </xf>
    <xf numFmtId="17" fontId="29" fillId="0" borderId="21" xfId="3" applyNumberFormat="1" applyFont="1" applyFill="1" applyBorder="1"/>
    <xf numFmtId="17" fontId="29" fillId="0" borderId="28" xfId="3" applyNumberFormat="1" applyFont="1" applyFill="1" applyBorder="1"/>
    <xf numFmtId="17" fontId="24" fillId="0" borderId="25" xfId="3" applyNumberFormat="1" applyFont="1" applyFill="1" applyBorder="1"/>
    <xf numFmtId="0" fontId="28" fillId="0" borderId="0" xfId="3" applyFont="1" applyFill="1" applyAlignment="1"/>
    <xf numFmtId="168" fontId="28" fillId="0" borderId="0" xfId="3" applyNumberFormat="1" applyFont="1" applyFill="1"/>
    <xf numFmtId="169" fontId="28" fillId="0" borderId="0" xfId="3" applyNumberFormat="1" applyFont="1" applyFill="1"/>
    <xf numFmtId="164" fontId="28" fillId="0" borderId="0" xfId="3" applyNumberFormat="1" applyFont="1" applyFill="1"/>
    <xf numFmtId="0" fontId="29" fillId="0" borderId="18" xfId="3" applyFont="1" applyFill="1" applyBorder="1" applyAlignment="1">
      <alignment horizontal="center" vertical="center" wrapText="1"/>
    </xf>
    <xf numFmtId="4" fontId="28" fillId="0" borderId="31" xfId="4" applyNumberFormat="1" applyFont="1" applyFill="1" applyBorder="1" applyAlignment="1">
      <alignment horizontal="right"/>
    </xf>
    <xf numFmtId="4" fontId="20" fillId="0" borderId="15" xfId="4" applyNumberFormat="1" applyFont="1" applyFill="1" applyBorder="1" applyAlignment="1">
      <alignment horizontal="right"/>
    </xf>
    <xf numFmtId="0" fontId="29" fillId="0" borderId="26" xfId="3" applyFont="1" applyFill="1" applyBorder="1" applyAlignment="1">
      <alignment horizontal="center" vertical="center" wrapText="1"/>
    </xf>
    <xf numFmtId="0" fontId="29" fillId="0" borderId="17" xfId="3" applyFont="1" applyFill="1" applyBorder="1" applyAlignment="1">
      <alignment horizontal="center" vertical="center" wrapText="1"/>
    </xf>
    <xf numFmtId="0" fontId="29" fillId="0" borderId="27" xfId="3" applyFont="1" applyFill="1" applyBorder="1" applyAlignment="1">
      <alignment horizontal="center" vertical="center" wrapText="1"/>
    </xf>
    <xf numFmtId="168" fontId="28" fillId="0" borderId="16" xfId="3" applyNumberFormat="1" applyFont="1" applyFill="1" applyBorder="1"/>
    <xf numFmtId="168" fontId="28" fillId="0" borderId="40" xfId="3" applyNumberFormat="1" applyFont="1" applyFill="1" applyBorder="1"/>
    <xf numFmtId="168" fontId="28" fillId="0" borderId="33" xfId="3" applyNumberFormat="1" applyFont="1" applyFill="1" applyBorder="1"/>
    <xf numFmtId="168" fontId="28" fillId="0" borderId="39" xfId="3" applyNumberFormat="1" applyFont="1" applyFill="1" applyBorder="1"/>
    <xf numFmtId="168" fontId="28" fillId="0" borderId="0" xfId="3" applyNumberFormat="1" applyFont="1" applyFill="1" applyBorder="1"/>
    <xf numFmtId="168" fontId="28" fillId="0" borderId="35" xfId="3" applyNumberFormat="1" applyFont="1" applyFill="1" applyBorder="1"/>
    <xf numFmtId="0" fontId="33" fillId="5" borderId="29" xfId="3" applyFont="1" applyFill="1" applyBorder="1" applyAlignment="1">
      <alignment horizontal="center" vertical="center" wrapText="1"/>
    </xf>
    <xf numFmtId="0" fontId="28" fillId="0" borderId="38" xfId="3" applyFont="1" applyFill="1" applyBorder="1" applyAlignment="1">
      <alignment horizontal="center"/>
    </xf>
    <xf numFmtId="168" fontId="21" fillId="0" borderId="22" xfId="3" applyNumberFormat="1" applyFont="1" applyFill="1" applyBorder="1"/>
    <xf numFmtId="168" fontId="21" fillId="0" borderId="15" xfId="3" applyNumberFormat="1" applyFont="1" applyFill="1" applyBorder="1"/>
    <xf numFmtId="168" fontId="21" fillId="0" borderId="34" xfId="3" applyNumberFormat="1" applyFont="1" applyFill="1" applyBorder="1"/>
    <xf numFmtId="0" fontId="21" fillId="0" borderId="0" xfId="3" applyFont="1" applyFill="1"/>
    <xf numFmtId="0" fontId="28" fillId="0" borderId="13" xfId="3" applyFont="1" applyFill="1" applyBorder="1" applyAlignment="1">
      <alignment horizontal="center"/>
    </xf>
    <xf numFmtId="0" fontId="28" fillId="0" borderId="14" xfId="3" applyFont="1" applyFill="1" applyBorder="1" applyAlignment="1">
      <alignment horizontal="center"/>
    </xf>
    <xf numFmtId="0" fontId="33" fillId="4" borderId="8" xfId="3" applyFont="1" applyFill="1" applyBorder="1" applyAlignment="1">
      <alignment horizontal="center" vertical="center" wrapText="1"/>
    </xf>
    <xf numFmtId="0" fontId="34" fillId="4" borderId="7" xfId="3" applyFont="1" applyFill="1" applyBorder="1" applyAlignment="1">
      <alignment horizontal="center" vertical="center" wrapText="1"/>
    </xf>
    <xf numFmtId="4" fontId="20" fillId="0" borderId="8" xfId="3" applyNumberFormat="1" applyFont="1" applyFill="1" applyBorder="1"/>
    <xf numFmtId="0" fontId="20" fillId="0" borderId="7" xfId="3" applyFont="1" applyFill="1" applyBorder="1"/>
    <xf numFmtId="2" fontId="20" fillId="0" borderId="7" xfId="3" applyNumberFormat="1" applyFont="1" applyFill="1" applyBorder="1" applyAlignment="1">
      <alignment horizontal="center"/>
    </xf>
    <xf numFmtId="4" fontId="20" fillId="0" borderId="9" xfId="3" applyNumberFormat="1" applyFont="1" applyFill="1" applyBorder="1"/>
    <xf numFmtId="2" fontId="20" fillId="0" borderId="11" xfId="3" applyNumberFormat="1" applyFont="1" applyFill="1" applyBorder="1" applyAlignment="1">
      <alignment horizontal="center"/>
    </xf>
    <xf numFmtId="0" fontId="35" fillId="0" borderId="0" xfId="0" applyFont="1"/>
    <xf numFmtId="17" fontId="39" fillId="8" borderId="1" xfId="0" applyNumberFormat="1" applyFont="1" applyFill="1" applyBorder="1" applyAlignment="1">
      <alignment horizontal="center" vertical="center" wrapText="1"/>
    </xf>
    <xf numFmtId="17" fontId="39" fillId="8" borderId="1" xfId="0" applyNumberFormat="1" applyFont="1" applyFill="1" applyBorder="1" applyAlignment="1">
      <alignment horizontal="center" vertical="center"/>
    </xf>
    <xf numFmtId="17" fontId="39" fillId="9" borderId="1" xfId="0" applyNumberFormat="1" applyFont="1" applyFill="1" applyBorder="1" applyAlignment="1">
      <alignment horizontal="center" vertical="center" wrapText="1"/>
    </xf>
    <xf numFmtId="17" fontId="39" fillId="9" borderId="1" xfId="0" applyNumberFormat="1" applyFont="1" applyFill="1" applyBorder="1" applyAlignment="1">
      <alignment horizontal="center" vertical="center"/>
    </xf>
    <xf numFmtId="17" fontId="39" fillId="6" borderId="1" xfId="0" applyNumberFormat="1" applyFont="1" applyFill="1" applyBorder="1" applyAlignment="1">
      <alignment horizontal="center" vertical="center" wrapText="1"/>
    </xf>
    <xf numFmtId="17" fontId="39" fillId="6" borderId="1" xfId="0" applyNumberFormat="1" applyFont="1" applyFill="1" applyBorder="1" applyAlignment="1">
      <alignment horizontal="center" vertical="center"/>
    </xf>
    <xf numFmtId="17" fontId="39" fillId="7" borderId="1" xfId="0" applyNumberFormat="1" applyFont="1" applyFill="1" applyBorder="1" applyAlignment="1">
      <alignment horizontal="center" vertical="center" wrapText="1"/>
    </xf>
    <xf numFmtId="17" fontId="39" fillId="7" borderId="1" xfId="0" applyNumberFormat="1" applyFont="1" applyFill="1" applyBorder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42" fillId="0" borderId="1" xfId="0" applyFont="1" applyBorder="1" applyAlignment="1">
      <alignment horizontal="center"/>
    </xf>
    <xf numFmtId="4" fontId="43" fillId="0" borderId="1" xfId="0" applyNumberFormat="1" applyFont="1" applyBorder="1" applyAlignment="1">
      <alignment wrapText="1"/>
    </xf>
    <xf numFmtId="4" fontId="43" fillId="0" borderId="1" xfId="0" applyNumberFormat="1" applyFont="1" applyBorder="1" applyAlignment="1">
      <alignment horizontal="center"/>
    </xf>
    <xf numFmtId="4" fontId="42" fillId="0" borderId="1" xfId="0" applyNumberFormat="1" applyFont="1" applyBorder="1" applyAlignment="1">
      <alignment horizontal="center"/>
    </xf>
    <xf numFmtId="4" fontId="43" fillId="9" borderId="1" xfId="0" applyNumberFormat="1" applyFont="1" applyFill="1" applyBorder="1" applyAlignment="1">
      <alignment horizontal="center"/>
    </xf>
    <xf numFmtId="4" fontId="42" fillId="9" borderId="1" xfId="0" applyNumberFormat="1" applyFont="1" applyFill="1" applyBorder="1" applyAlignment="1">
      <alignment horizontal="center"/>
    </xf>
    <xf numFmtId="2" fontId="42" fillId="9" borderId="1" xfId="0" applyNumberFormat="1" applyFont="1" applyFill="1" applyBorder="1" applyAlignment="1">
      <alignment horizontal="center"/>
    </xf>
    <xf numFmtId="4" fontId="43" fillId="6" borderId="1" xfId="0" applyNumberFormat="1" applyFont="1" applyFill="1" applyBorder="1" applyAlignment="1">
      <alignment horizontal="center"/>
    </xf>
    <xf numFmtId="4" fontId="42" fillId="6" borderId="1" xfId="0" applyNumberFormat="1" applyFont="1" applyFill="1" applyBorder="1" applyAlignment="1">
      <alignment horizontal="center"/>
    </xf>
    <xf numFmtId="2" fontId="42" fillId="6" borderId="1" xfId="0" applyNumberFormat="1" applyFont="1" applyFill="1" applyBorder="1" applyAlignment="1">
      <alignment horizontal="center"/>
    </xf>
    <xf numFmtId="4" fontId="43" fillId="7" borderId="1" xfId="0" applyNumberFormat="1" applyFont="1" applyFill="1" applyBorder="1" applyAlignment="1">
      <alignment horizontal="center"/>
    </xf>
    <xf numFmtId="4" fontId="42" fillId="7" borderId="1" xfId="0" applyNumberFormat="1" applyFont="1" applyFill="1" applyBorder="1" applyAlignment="1">
      <alignment horizontal="center"/>
    </xf>
    <xf numFmtId="2" fontId="42" fillId="7" borderId="1" xfId="0" applyNumberFormat="1" applyFont="1" applyFill="1" applyBorder="1" applyAlignment="1">
      <alignment horizontal="center"/>
    </xf>
    <xf numFmtId="2" fontId="42" fillId="0" borderId="1" xfId="0" applyNumberFormat="1" applyFont="1" applyBorder="1" applyAlignment="1">
      <alignment horizontal="center"/>
    </xf>
    <xf numFmtId="0" fontId="35" fillId="0" borderId="1" xfId="0" applyFont="1" applyBorder="1"/>
    <xf numFmtId="4" fontId="39" fillId="0" borderId="1" xfId="0" applyNumberFormat="1" applyFont="1" applyBorder="1" applyAlignment="1">
      <alignment wrapText="1"/>
    </xf>
    <xf numFmtId="4" fontId="44" fillId="0" borderId="1" xfId="0" applyNumberFormat="1" applyFont="1" applyBorder="1" applyAlignment="1">
      <alignment horizontal="center"/>
    </xf>
    <xf numFmtId="2" fontId="44" fillId="0" borderId="1" xfId="0" applyNumberFormat="1" applyFont="1" applyBorder="1" applyAlignment="1">
      <alignment horizontal="center"/>
    </xf>
    <xf numFmtId="4" fontId="44" fillId="9" borderId="1" xfId="0" applyNumberFormat="1" applyFont="1" applyFill="1" applyBorder="1" applyAlignment="1">
      <alignment horizontal="center"/>
    </xf>
    <xf numFmtId="2" fontId="44" fillId="9" borderId="1" xfId="0" applyNumberFormat="1" applyFont="1" applyFill="1" applyBorder="1" applyAlignment="1">
      <alignment horizontal="center"/>
    </xf>
    <xf numFmtId="4" fontId="44" fillId="6" borderId="1" xfId="0" applyNumberFormat="1" applyFont="1" applyFill="1" applyBorder="1" applyAlignment="1">
      <alignment horizontal="center"/>
    </xf>
    <xf numFmtId="2" fontId="44" fillId="6" borderId="1" xfId="0" applyNumberFormat="1" applyFont="1" applyFill="1" applyBorder="1" applyAlignment="1">
      <alignment horizontal="center"/>
    </xf>
    <xf numFmtId="4" fontId="44" fillId="7" borderId="1" xfId="0" applyNumberFormat="1" applyFont="1" applyFill="1" applyBorder="1" applyAlignment="1">
      <alignment horizontal="center"/>
    </xf>
    <xf numFmtId="2" fontId="44" fillId="7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9" borderId="0" xfId="0" applyFill="1"/>
    <xf numFmtId="0" fontId="0" fillId="6" borderId="0" xfId="0" applyFill="1"/>
    <xf numFmtId="0" fontId="0" fillId="7" borderId="0" xfId="0" applyFill="1"/>
    <xf numFmtId="4" fontId="0" fillId="7" borderId="0" xfId="0" applyNumberFormat="1" applyFill="1"/>
    <xf numFmtId="0" fontId="45" fillId="0" borderId="0" xfId="0" applyFont="1" applyAlignment="1">
      <alignment horizontal="center"/>
    </xf>
    <xf numFmtId="164" fontId="0" fillId="0" borderId="0" xfId="2" applyFont="1"/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18" fillId="3" borderId="3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quotePrefix="1" applyFont="1" applyFill="1" applyBorder="1" applyAlignment="1">
      <alignment horizontal="center" vertical="center" wrapText="1"/>
    </xf>
    <xf numFmtId="0" fontId="18" fillId="3" borderId="4" xfId="0" quotePrefix="1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17" fontId="39" fillId="9" borderId="1" xfId="0" applyNumberFormat="1" applyFont="1" applyFill="1" applyBorder="1" applyAlignment="1">
      <alignment horizontal="center" vertical="center"/>
    </xf>
    <xf numFmtId="0" fontId="38" fillId="6" borderId="1" xfId="0" applyFont="1" applyFill="1" applyBorder="1" applyAlignment="1">
      <alignment horizontal="center" vertical="center" wrapText="1"/>
    </xf>
    <xf numFmtId="17" fontId="39" fillId="6" borderId="1" xfId="0" applyNumberFormat="1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center" vertical="center" wrapText="1"/>
    </xf>
    <xf numFmtId="17" fontId="39" fillId="7" borderId="1" xfId="0" applyNumberFormat="1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 wrapText="1"/>
    </xf>
    <xf numFmtId="17" fontId="39" fillId="8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6" fillId="0" borderId="41" xfId="0" applyFont="1" applyBorder="1" applyAlignment="1">
      <alignment horizontal="center" wrapText="1"/>
    </xf>
    <xf numFmtId="0" fontId="36" fillId="6" borderId="41" xfId="0" applyFont="1" applyFill="1" applyBorder="1" applyAlignment="1">
      <alignment horizontal="center" wrapText="1"/>
    </xf>
    <xf numFmtId="0" fontId="36" fillId="7" borderId="41" xfId="0" applyFont="1" applyFill="1" applyBorder="1" applyAlignment="1">
      <alignment horizontal="center" wrapText="1"/>
    </xf>
    <xf numFmtId="0" fontId="36" fillId="6" borderId="0" xfId="0" applyFont="1" applyFill="1" applyAlignment="1">
      <alignment horizontal="center" wrapText="1"/>
    </xf>
    <xf numFmtId="0" fontId="36" fillId="7" borderId="0" xfId="0" applyFont="1" applyFill="1" applyAlignment="1">
      <alignment horizontal="center" wrapText="1"/>
    </xf>
    <xf numFmtId="0" fontId="29" fillId="0" borderId="16" xfId="3" applyFont="1" applyFill="1" applyBorder="1" applyAlignment="1">
      <alignment horizontal="center" vertical="center"/>
    </xf>
    <xf numFmtId="0" fontId="29" fillId="0" borderId="33" xfId="3" applyFont="1" applyFill="1" applyBorder="1" applyAlignment="1">
      <alignment horizontal="center" vertical="center"/>
    </xf>
    <xf numFmtId="0" fontId="29" fillId="0" borderId="39" xfId="3" applyFont="1" applyFill="1" applyBorder="1" applyAlignment="1">
      <alignment horizontal="center" vertical="center"/>
    </xf>
    <xf numFmtId="0" fontId="29" fillId="0" borderId="35" xfId="3" applyFont="1" applyFill="1" applyBorder="1" applyAlignment="1">
      <alignment horizontal="center" vertical="center"/>
    </xf>
    <xf numFmtId="0" fontId="29" fillId="0" borderId="19" xfId="3" applyFont="1" applyFill="1" applyBorder="1" applyAlignment="1">
      <alignment horizontal="center" vertical="center"/>
    </xf>
    <xf numFmtId="0" fontId="32" fillId="0" borderId="15" xfId="3" applyFont="1" applyFill="1" applyBorder="1" applyAlignment="1">
      <alignment horizontal="center"/>
    </xf>
    <xf numFmtId="0" fontId="29" fillId="0" borderId="22" xfId="3" applyFont="1" applyFill="1" applyBorder="1" applyAlignment="1">
      <alignment horizontal="center" vertical="center"/>
    </xf>
    <xf numFmtId="0" fontId="29" fillId="0" borderId="34" xfId="3" applyFont="1" applyFill="1" applyBorder="1" applyAlignment="1">
      <alignment horizontal="center" vertical="center"/>
    </xf>
    <xf numFmtId="4" fontId="28" fillId="0" borderId="31" xfId="4" applyNumberFormat="1" applyFont="1" applyFill="1" applyBorder="1" applyAlignment="1">
      <alignment horizontal="center"/>
    </xf>
    <xf numFmtId="4" fontId="28" fillId="0" borderId="35" xfId="4" applyNumberFormat="1" applyFont="1" applyFill="1" applyBorder="1" applyAlignment="1">
      <alignment horizontal="center"/>
    </xf>
    <xf numFmtId="0" fontId="29" fillId="0" borderId="27" xfId="3" applyFont="1" applyFill="1" applyBorder="1" applyAlignment="1">
      <alignment horizontal="center" vertical="center" wrapText="1"/>
    </xf>
    <xf numFmtId="0" fontId="29" fillId="0" borderId="32" xfId="3" applyFont="1" applyFill="1" applyBorder="1" applyAlignment="1">
      <alignment horizontal="center" vertical="center" wrapText="1"/>
    </xf>
    <xf numFmtId="0" fontId="29" fillId="0" borderId="21" xfId="3" applyFont="1" applyFill="1" applyBorder="1" applyAlignment="1">
      <alignment horizontal="center" vertical="center"/>
    </xf>
    <xf numFmtId="0" fontId="29" fillId="0" borderId="25" xfId="3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/>
    </xf>
    <xf numFmtId="0" fontId="29" fillId="0" borderId="30" xfId="3" applyFont="1" applyFill="1" applyBorder="1" applyAlignment="1">
      <alignment horizontal="center" vertical="center"/>
    </xf>
    <xf numFmtId="0" fontId="29" fillId="0" borderId="18" xfId="3" applyFont="1" applyFill="1" applyBorder="1" applyAlignment="1">
      <alignment horizontal="center"/>
    </xf>
    <xf numFmtId="0" fontId="29" fillId="0" borderId="19" xfId="3" applyFont="1" applyFill="1" applyBorder="1" applyAlignment="1">
      <alignment horizontal="center"/>
    </xf>
    <xf numFmtId="0" fontId="29" fillId="0" borderId="20" xfId="3" applyFont="1" applyFill="1" applyBorder="1" applyAlignment="1">
      <alignment horizontal="center"/>
    </xf>
    <xf numFmtId="0" fontId="29" fillId="0" borderId="17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/>
    </xf>
    <xf numFmtId="0" fontId="29" fillId="0" borderId="31" xfId="3" applyFont="1" applyFill="1" applyBorder="1" applyAlignment="1">
      <alignment horizontal="center" vertical="center" wrapText="1"/>
    </xf>
    <xf numFmtId="0" fontId="29" fillId="0" borderId="15" xfId="3" applyFont="1" applyFill="1" applyBorder="1" applyAlignment="1">
      <alignment horizontal="center" vertical="center"/>
    </xf>
    <xf numFmtId="4" fontId="20" fillId="0" borderId="32" xfId="4" applyNumberFormat="1" applyFont="1" applyFill="1" applyBorder="1" applyAlignment="1">
      <alignment horizontal="center"/>
    </xf>
    <xf numFmtId="4" fontId="20" fillId="0" borderId="34" xfId="4" applyNumberFormat="1" applyFont="1" applyFill="1" applyBorder="1" applyAlignment="1">
      <alignment horizontal="center"/>
    </xf>
    <xf numFmtId="0" fontId="29" fillId="0" borderId="36" xfId="3" applyFont="1" applyFill="1" applyBorder="1" applyAlignment="1">
      <alignment horizontal="center" vertical="center"/>
    </xf>
    <xf numFmtId="0" fontId="29" fillId="0" borderId="23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46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48" fillId="0" borderId="0" xfId="0" applyFont="1"/>
    <xf numFmtId="164" fontId="48" fillId="0" borderId="0" xfId="2" applyFont="1" applyFill="1"/>
    <xf numFmtId="0" fontId="49" fillId="0" borderId="2" xfId="0" applyFont="1" applyBorder="1" applyAlignment="1">
      <alignment wrapText="1"/>
    </xf>
    <xf numFmtId="0" fontId="49" fillId="0" borderId="27" xfId="0" applyFont="1" applyBorder="1" applyAlignment="1">
      <alignment horizontal="center"/>
    </xf>
    <xf numFmtId="0" fontId="49" fillId="0" borderId="40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49" fillId="0" borderId="0" xfId="0" applyFont="1"/>
    <xf numFmtId="0" fontId="49" fillId="0" borderId="13" xfId="0" applyFont="1" applyBorder="1"/>
    <xf numFmtId="0" fontId="49" fillId="0" borderId="12" xfId="0" applyFont="1" applyBorder="1" applyAlignment="1">
      <alignment horizontal="center"/>
    </xf>
    <xf numFmtId="0" fontId="49" fillId="10" borderId="14" xfId="0" applyFont="1" applyFill="1" applyBorder="1" applyAlignment="1">
      <alignment horizontal="center"/>
    </xf>
    <xf numFmtId="0" fontId="49" fillId="0" borderId="13" xfId="0" applyFont="1" applyBorder="1" applyAlignment="1">
      <alignment wrapText="1"/>
    </xf>
    <xf numFmtId="0" fontId="49" fillId="0" borderId="14" xfId="0" applyFont="1" applyBorder="1" applyAlignment="1">
      <alignment horizontal="center"/>
    </xf>
    <xf numFmtId="0" fontId="49" fillId="10" borderId="12" xfId="0" applyFont="1" applyFill="1" applyBorder="1" applyAlignment="1">
      <alignment horizontal="center"/>
    </xf>
    <xf numFmtId="0" fontId="49" fillId="0" borderId="8" xfId="0" applyFont="1" applyBorder="1" applyAlignment="1">
      <alignment wrapText="1"/>
    </xf>
    <xf numFmtId="164" fontId="50" fillId="0" borderId="1" xfId="2" applyFont="1" applyFill="1" applyBorder="1"/>
    <xf numFmtId="164" fontId="50" fillId="10" borderId="7" xfId="2" applyFont="1" applyFill="1" applyBorder="1"/>
    <xf numFmtId="164" fontId="50" fillId="10" borderId="1" xfId="2" applyFont="1" applyFill="1" applyBorder="1"/>
    <xf numFmtId="164" fontId="50" fillId="0" borderId="7" xfId="2" applyFont="1" applyFill="1" applyBorder="1"/>
    <xf numFmtId="164" fontId="50" fillId="0" borderId="0" xfId="0" applyNumberFormat="1" applyFont="1"/>
    <xf numFmtId="0" fontId="50" fillId="0" borderId="0" xfId="0" applyFont="1"/>
    <xf numFmtId="0" fontId="49" fillId="0" borderId="9" xfId="0" applyFont="1" applyBorder="1" applyAlignment="1">
      <alignment wrapText="1"/>
    </xf>
    <xf numFmtId="164" fontId="50" fillId="0" borderId="10" xfId="2" applyFont="1" applyFill="1" applyBorder="1"/>
    <xf numFmtId="164" fontId="50" fillId="0" borderId="12" xfId="2" applyFont="1" applyFill="1" applyBorder="1"/>
    <xf numFmtId="164" fontId="50" fillId="10" borderId="11" xfId="2" applyFont="1" applyFill="1" applyBorder="1"/>
    <xf numFmtId="164" fontId="50" fillId="10" borderId="10" xfId="2" applyFont="1" applyFill="1" applyBorder="1"/>
    <xf numFmtId="164" fontId="50" fillId="0" borderId="11" xfId="2" applyFont="1" applyFill="1" applyBorder="1"/>
    <xf numFmtId="0" fontId="51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164" fontId="7" fillId="0" borderId="0" xfId="2" applyFont="1"/>
    <xf numFmtId="0" fontId="51" fillId="0" borderId="16" xfId="0" applyFont="1" applyBorder="1" applyAlignment="1">
      <alignment wrapText="1"/>
    </xf>
    <xf numFmtId="0" fontId="7" fillId="0" borderId="40" xfId="0" applyFont="1" applyBorder="1"/>
    <xf numFmtId="0" fontId="7" fillId="0" borderId="33" xfId="0" applyFont="1" applyBorder="1"/>
    <xf numFmtId="0" fontId="7" fillId="0" borderId="16" xfId="0" applyFont="1" applyBorder="1"/>
    <xf numFmtId="0" fontId="50" fillId="0" borderId="42" xfId="0" applyFont="1" applyBorder="1"/>
    <xf numFmtId="0" fontId="49" fillId="0" borderId="43" xfId="0" applyFont="1" applyBorder="1" applyAlignment="1">
      <alignment horizontal="center"/>
    </xf>
    <xf numFmtId="0" fontId="49" fillId="0" borderId="44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49" fillId="0" borderId="45" xfId="0" applyFont="1" applyBorder="1" applyAlignment="1">
      <alignment horizontal="center"/>
    </xf>
    <xf numFmtId="0" fontId="49" fillId="0" borderId="46" xfId="0" applyFont="1" applyBorder="1" applyAlignment="1">
      <alignment horizontal="center"/>
    </xf>
    <xf numFmtId="0" fontId="49" fillId="0" borderId="47" xfId="0" applyFont="1" applyBorder="1" applyAlignment="1">
      <alignment horizontal="center"/>
    </xf>
    <xf numFmtId="0" fontId="49" fillId="0" borderId="48" xfId="0" applyFont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51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10" borderId="50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10" borderId="52" xfId="0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4" fontId="48" fillId="0" borderId="49" xfId="0" applyNumberFormat="1" applyFont="1" applyBorder="1"/>
    <xf numFmtId="4" fontId="48" fillId="0" borderId="50" xfId="0" applyNumberFormat="1" applyFont="1" applyBorder="1"/>
    <xf numFmtId="4" fontId="48" fillId="0" borderId="51" xfId="0" applyNumberFormat="1" applyFont="1" applyBorder="1"/>
    <xf numFmtId="4" fontId="48" fillId="10" borderId="50" xfId="0" applyNumberFormat="1" applyFont="1" applyFill="1" applyBorder="1"/>
    <xf numFmtId="4" fontId="48" fillId="0" borderId="55" xfId="0" applyNumberFormat="1" applyFont="1" applyBorder="1"/>
    <xf numFmtId="4" fontId="48" fillId="10" borderId="55" xfId="0" applyNumberFormat="1" applyFont="1" applyFill="1" applyBorder="1"/>
    <xf numFmtId="4" fontId="51" fillId="0" borderId="56" xfId="0" applyNumberFormat="1" applyFont="1" applyBorder="1"/>
    <xf numFmtId="4" fontId="51" fillId="0" borderId="57" xfId="0" applyNumberFormat="1" applyFont="1" applyBorder="1"/>
    <xf numFmtId="4" fontId="51" fillId="0" borderId="58" xfId="0" applyNumberFormat="1" applyFont="1" applyBorder="1"/>
    <xf numFmtId="4" fontId="51" fillId="10" borderId="57" xfId="0" applyNumberFormat="1" applyFont="1" applyFill="1" applyBorder="1"/>
    <xf numFmtId="4" fontId="51" fillId="0" borderId="59" xfId="0" applyNumberFormat="1" applyFont="1" applyBorder="1"/>
    <xf numFmtId="4" fontId="51" fillId="10" borderId="59" xfId="0" applyNumberFormat="1" applyFont="1" applyFill="1" applyBorder="1"/>
    <xf numFmtId="4" fontId="48" fillId="0" borderId="39" xfId="0" applyNumberFormat="1" applyFont="1" applyBorder="1"/>
    <xf numFmtId="0" fontId="9" fillId="0" borderId="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35" xfId="0" applyFont="1" applyBorder="1"/>
    <xf numFmtId="4" fontId="51" fillId="0" borderId="39" xfId="0" applyNumberFormat="1" applyFont="1" applyBorder="1"/>
    <xf numFmtId="4" fontId="48" fillId="0" borderId="35" xfId="0" applyNumberFormat="1" applyFont="1" applyBorder="1"/>
    <xf numFmtId="4" fontId="48" fillId="0" borderId="0" xfId="0" applyNumberFormat="1" applyFont="1"/>
    <xf numFmtId="0" fontId="7" fillId="0" borderId="39" xfId="0" applyFont="1" applyBorder="1"/>
    <xf numFmtId="0" fontId="48" fillId="11" borderId="0" xfId="0" applyFont="1" applyFill="1"/>
    <xf numFmtId="164" fontId="50" fillId="11" borderId="0" xfId="0" applyNumberFormat="1" applyFont="1" applyFill="1"/>
    <xf numFmtId="0" fontId="7" fillId="11" borderId="39" xfId="0" applyFont="1" applyFill="1" applyBorder="1"/>
    <xf numFmtId="0" fontId="7" fillId="11" borderId="0" xfId="0" applyFont="1" applyFill="1"/>
    <xf numFmtId="0" fontId="7" fillId="11" borderId="35" xfId="0" applyFont="1" applyFill="1" applyBorder="1"/>
    <xf numFmtId="0" fontId="52" fillId="0" borderId="0" xfId="0" applyFont="1" applyAlignment="1">
      <alignment horizontal="left" vertical="top" wrapText="1"/>
    </xf>
    <xf numFmtId="0" fontId="52" fillId="0" borderId="0" xfId="0" applyFont="1" applyAlignment="1">
      <alignment vertical="top" wrapText="1"/>
    </xf>
    <xf numFmtId="0" fontId="3" fillId="0" borderId="16" xfId="0" applyFont="1" applyBorder="1"/>
    <xf numFmtId="164" fontId="7" fillId="0" borderId="40" xfId="0" applyNumberFormat="1" applyFont="1" applyBorder="1"/>
    <xf numFmtId="164" fontId="7" fillId="0" borderId="33" xfId="0" applyNumberFormat="1" applyFont="1" applyBorder="1"/>
    <xf numFmtId="164" fontId="7" fillId="0" borderId="16" xfId="0" applyNumberFormat="1" applyFont="1" applyBorder="1"/>
    <xf numFmtId="0" fontId="48" fillId="0" borderId="13" xfId="0" applyFont="1" applyBorder="1"/>
    <xf numFmtId="0" fontId="51" fillId="0" borderId="12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3" fillId="0" borderId="60" xfId="0" applyFont="1" applyBorder="1" applyAlignment="1">
      <alignment horizontal="left" vertical="center" wrapText="1"/>
    </xf>
    <xf numFmtId="0" fontId="53" fillId="0" borderId="37" xfId="0" applyFont="1" applyBorder="1" applyAlignment="1">
      <alignment horizontal="center" vertical="center" wrapText="1"/>
    </xf>
    <xf numFmtId="0" fontId="53" fillId="0" borderId="61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10" borderId="37" xfId="0" applyFont="1" applyFill="1" applyBorder="1" applyAlignment="1">
      <alignment horizontal="center" vertical="center" wrapText="1"/>
    </xf>
    <xf numFmtId="2" fontId="48" fillId="0" borderId="62" xfId="0" applyNumberFormat="1" applyFont="1" applyBorder="1"/>
    <xf numFmtId="164" fontId="48" fillId="0" borderId="1" xfId="2" applyFont="1" applyBorder="1" applyAlignment="1">
      <alignment horizontal="right"/>
    </xf>
    <xf numFmtId="164" fontId="48" fillId="0" borderId="7" xfId="2" applyFont="1" applyBorder="1" applyAlignment="1">
      <alignment horizontal="right"/>
    </xf>
    <xf numFmtId="164" fontId="48" fillId="0" borderId="8" xfId="2" applyFont="1" applyBorder="1" applyAlignment="1">
      <alignment horizontal="right"/>
    </xf>
    <xf numFmtId="164" fontId="48" fillId="10" borderId="1" xfId="2" applyFont="1" applyFill="1" applyBorder="1" applyAlignment="1">
      <alignment horizontal="right"/>
    </xf>
    <xf numFmtId="2" fontId="53" fillId="0" borderId="62" xfId="0" applyNumberFormat="1" applyFont="1" applyBorder="1"/>
    <xf numFmtId="2" fontId="48" fillId="0" borderId="63" xfId="0" applyNumberFormat="1" applyFont="1" applyBorder="1"/>
    <xf numFmtId="164" fontId="48" fillId="0" borderId="10" xfId="2" applyFont="1" applyBorder="1" applyAlignment="1">
      <alignment horizontal="right"/>
    </xf>
    <xf numFmtId="164" fontId="48" fillId="0" borderId="11" xfId="2" applyFont="1" applyBorder="1" applyAlignment="1">
      <alignment horizontal="right"/>
    </xf>
    <xf numFmtId="164" fontId="48" fillId="0" borderId="9" xfId="2" applyFont="1" applyBorder="1" applyAlignment="1">
      <alignment horizontal="right"/>
    </xf>
    <xf numFmtId="164" fontId="48" fillId="10" borderId="10" xfId="2" applyFont="1" applyFill="1" applyBorder="1" applyAlignment="1">
      <alignment horizontal="right"/>
    </xf>
    <xf numFmtId="0" fontId="51" fillId="0" borderId="39" xfId="0" applyFont="1" applyBorder="1"/>
    <xf numFmtId="4" fontId="53" fillId="0" borderId="39" xfId="0" applyNumberFormat="1" applyFont="1" applyBorder="1"/>
    <xf numFmtId="0" fontId="49" fillId="0" borderId="0" xfId="0" applyFont="1" applyBorder="1" applyAlignment="1">
      <alignment wrapText="1"/>
    </xf>
    <xf numFmtId="164" fontId="50" fillId="0" borderId="0" xfId="2" applyFont="1" applyFill="1" applyBorder="1"/>
    <xf numFmtId="164" fontId="50" fillId="10" borderId="0" xfId="2" applyFont="1" applyFill="1" applyBorder="1"/>
    <xf numFmtId="0" fontId="54" fillId="0" borderId="1" xfId="0" applyFont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2" applyFont="1" applyFill="1" applyBorder="1" applyAlignment="1">
      <alignment vertical="center" wrapText="1"/>
    </xf>
    <xf numFmtId="164" fontId="14" fillId="0" borderId="7" xfId="2" applyFont="1" applyFill="1" applyBorder="1" applyAlignment="1">
      <alignment vertical="center" wrapText="1"/>
    </xf>
    <xf numFmtId="164" fontId="14" fillId="0" borderId="7" xfId="2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166" fontId="14" fillId="0" borderId="10" xfId="2" applyNumberFormat="1" applyFont="1" applyFill="1" applyBorder="1" applyAlignment="1">
      <alignment vertical="center" wrapText="1"/>
    </xf>
    <xf numFmtId="4" fontId="14" fillId="0" borderId="10" xfId="2" applyNumberFormat="1" applyFont="1" applyFill="1" applyBorder="1" applyAlignment="1">
      <alignment vertical="center" wrapText="1"/>
    </xf>
    <xf numFmtId="4" fontId="14" fillId="0" borderId="11" xfId="2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166" fontId="14" fillId="0" borderId="0" xfId="2" applyNumberFormat="1" applyFont="1" applyFill="1" applyBorder="1" applyAlignment="1">
      <alignment vertical="center" wrapText="1"/>
    </xf>
    <xf numFmtId="4" fontId="14" fillId="0" borderId="0" xfId="2" applyNumberFormat="1" applyFont="1" applyFill="1" applyBorder="1" applyAlignment="1">
      <alignment vertical="center" wrapText="1"/>
    </xf>
    <xf numFmtId="0" fontId="55" fillId="0" borderId="0" xfId="0" applyFont="1"/>
    <xf numFmtId="0" fontId="14" fillId="0" borderId="0" xfId="0" applyFont="1"/>
    <xf numFmtId="0" fontId="55" fillId="11" borderId="0" xfId="0" applyFont="1" applyFill="1"/>
    <xf numFmtId="0" fontId="14" fillId="11" borderId="0" xfId="0" applyFont="1" applyFill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2" applyFont="1" applyFill="1" applyBorder="1" applyAlignment="1">
      <alignment vertical="center" wrapText="1"/>
    </xf>
    <xf numFmtId="164" fontId="7" fillId="0" borderId="64" xfId="2" applyFont="1" applyFill="1" applyBorder="1" applyAlignment="1">
      <alignment vertical="center" wrapText="1"/>
    </xf>
    <xf numFmtId="164" fontId="7" fillId="0" borderId="7" xfId="2" applyFont="1" applyFill="1" applyBorder="1" applyAlignment="1">
      <alignment vertical="center" wrapText="1"/>
    </xf>
    <xf numFmtId="164" fontId="7" fillId="0" borderId="37" xfId="2" applyFont="1" applyFill="1" applyBorder="1" applyAlignment="1">
      <alignment vertical="center" wrapText="1"/>
    </xf>
    <xf numFmtId="164" fontId="7" fillId="0" borderId="65" xfId="2" applyFont="1" applyFill="1" applyBorder="1" applyAlignment="1">
      <alignment vertical="center" wrapText="1"/>
    </xf>
    <xf numFmtId="164" fontId="7" fillId="0" borderId="61" xfId="2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5" fontId="7" fillId="0" borderId="10" xfId="2" applyNumberFormat="1" applyFont="1" applyFill="1" applyBorder="1" applyAlignment="1">
      <alignment vertical="center" wrapText="1"/>
    </xf>
    <xf numFmtId="165" fontId="7" fillId="0" borderId="66" xfId="2" applyNumberFormat="1" applyFont="1" applyFill="1" applyBorder="1" applyAlignment="1">
      <alignment vertical="center" wrapText="1"/>
    </xf>
    <xf numFmtId="165" fontId="7" fillId="0" borderId="11" xfId="2" applyNumberFormat="1" applyFont="1" applyFill="1" applyBorder="1" applyAlignment="1">
      <alignment vertical="center" wrapText="1"/>
    </xf>
    <xf numFmtId="0" fontId="56" fillId="0" borderId="0" xfId="0" applyFont="1"/>
    <xf numFmtId="164" fontId="7" fillId="0" borderId="0" xfId="2" applyFont="1" applyFill="1" applyBorder="1"/>
    <xf numFmtId="0" fontId="57" fillId="0" borderId="1" xfId="0" applyFont="1" applyBorder="1" applyAlignment="1">
      <alignment vertical="center" wrapText="1"/>
    </xf>
    <xf numFmtId="164" fontId="57" fillId="0" borderId="1" xfId="2" applyFont="1" applyFill="1" applyBorder="1" applyAlignment="1">
      <alignment vertical="center" wrapText="1"/>
    </xf>
    <xf numFmtId="164" fontId="57" fillId="0" borderId="1" xfId="2" applyFont="1" applyFill="1" applyBorder="1" applyAlignment="1">
      <alignment vertical="center"/>
    </xf>
    <xf numFmtId="164" fontId="57" fillId="0" borderId="64" xfId="2" applyFont="1" applyFill="1" applyBorder="1" applyAlignment="1">
      <alignment vertical="center"/>
    </xf>
    <xf numFmtId="164" fontId="57" fillId="0" borderId="7" xfId="2" applyFont="1" applyFill="1" applyBorder="1" applyAlignment="1">
      <alignment vertical="center"/>
    </xf>
    <xf numFmtId="0" fontId="57" fillId="0" borderId="1" xfId="0" applyFont="1" applyBorder="1"/>
    <xf numFmtId="0" fontId="57" fillId="0" borderId="64" xfId="0" applyFont="1" applyBorder="1"/>
    <xf numFmtId="0" fontId="57" fillId="0" borderId="7" xfId="0" applyFont="1" applyBorder="1"/>
    <xf numFmtId="0" fontId="57" fillId="0" borderId="10" xfId="0" applyFont="1" applyBorder="1" applyAlignment="1">
      <alignment vertical="center" wrapText="1"/>
    </xf>
    <xf numFmtId="165" fontId="57" fillId="0" borderId="10" xfId="2" applyNumberFormat="1" applyFont="1" applyFill="1" applyBorder="1" applyAlignment="1">
      <alignment vertical="center" wrapText="1"/>
    </xf>
    <xf numFmtId="0" fontId="57" fillId="0" borderId="10" xfId="0" applyFont="1" applyBorder="1" applyAlignment="1">
      <alignment vertical="center"/>
    </xf>
    <xf numFmtId="0" fontId="57" fillId="0" borderId="66" xfId="0" applyFont="1" applyBorder="1" applyAlignment="1">
      <alignment vertical="center"/>
    </xf>
    <xf numFmtId="0" fontId="57" fillId="0" borderId="11" xfId="0" applyFont="1" applyBorder="1" applyAlignment="1">
      <alignment horizontal="center" vertical="center"/>
    </xf>
    <xf numFmtId="0" fontId="57" fillId="0" borderId="0" xfId="0" applyFont="1"/>
    <xf numFmtId="0" fontId="51" fillId="11" borderId="0" xfId="0" applyFont="1" applyFill="1" applyAlignment="1">
      <alignment wrapText="1"/>
    </xf>
    <xf numFmtId="0" fontId="58" fillId="10" borderId="0" xfId="0" applyFont="1" applyFill="1" applyAlignment="1">
      <alignment horizontal="center" vertical="center"/>
    </xf>
    <xf numFmtId="164" fontId="0" fillId="0" borderId="1" xfId="1" applyFont="1" applyBorder="1"/>
    <xf numFmtId="0" fontId="60" fillId="0" borderId="13" xfId="0" applyFont="1" applyBorder="1" applyAlignment="1">
      <alignment horizontal="right" vertical="top"/>
    </xf>
    <xf numFmtId="17" fontId="35" fillId="0" borderId="12" xfId="0" applyNumberFormat="1" applyFont="1" applyBorder="1"/>
    <xf numFmtId="0" fontId="59" fillId="0" borderId="8" xfId="0" applyFont="1" applyBorder="1" applyAlignment="1">
      <alignment horizontal="left" vertical="top"/>
    </xf>
    <xf numFmtId="164" fontId="61" fillId="0" borderId="1" xfId="1" applyFont="1" applyBorder="1" applyAlignment="1">
      <alignment horizontal="left" vertical="top"/>
    </xf>
    <xf numFmtId="164" fontId="0" fillId="0" borderId="0" xfId="1" applyFont="1"/>
    <xf numFmtId="0" fontId="35" fillId="0" borderId="9" xfId="0" applyFont="1" applyBorder="1"/>
    <xf numFmtId="164" fontId="35" fillId="0" borderId="10" xfId="1" applyFont="1" applyBorder="1"/>
    <xf numFmtId="164" fontId="35" fillId="0" borderId="0" xfId="1" applyFont="1"/>
    <xf numFmtId="0" fontId="0" fillId="11" borderId="0" xfId="0" applyFill="1"/>
    <xf numFmtId="164" fontId="35" fillId="11" borderId="0" xfId="1" applyFont="1" applyFill="1"/>
    <xf numFmtId="17" fontId="35" fillId="11" borderId="14" xfId="0" applyNumberFormat="1" applyFont="1" applyFill="1" applyBorder="1"/>
    <xf numFmtId="164" fontId="0" fillId="11" borderId="7" xfId="1" applyFont="1" applyFill="1" applyBorder="1"/>
    <xf numFmtId="164" fontId="35" fillId="11" borderId="11" xfId="1" applyFont="1" applyFill="1" applyBorder="1"/>
    <xf numFmtId="164" fontId="0" fillId="11" borderId="0" xfId="1" applyFont="1" applyFill="1"/>
    <xf numFmtId="0" fontId="63" fillId="0" borderId="0" xfId="0" applyFont="1" applyAlignment="1">
      <alignment horizontal="center" vertical="center"/>
    </xf>
    <xf numFmtId="2" fontId="0" fillId="0" borderId="0" xfId="0" applyNumberFormat="1"/>
  </cellXfs>
  <cellStyles count="12">
    <cellStyle name="Comma" xfId="1" builtinId="3"/>
    <cellStyle name="Comma 2" xfId="2" xr:uid="{00000000-0005-0000-0000-000001000000}"/>
    <cellStyle name="Comma 3" xfId="4" xr:uid="{00000000-0005-0000-0000-000002000000}"/>
    <cellStyle name="Comma 6" xfId="9" xr:uid="{00000000-0005-0000-0000-000003000000}"/>
    <cellStyle name="Comma 8 2" xfId="7" xr:uid="{00000000-0005-0000-0000-000004000000}"/>
    <cellStyle name="Normal" xfId="0" builtinId="0"/>
    <cellStyle name="Normal 10 2" xfId="6" xr:uid="{00000000-0005-0000-0000-000006000000}"/>
    <cellStyle name="Normal 11 2" xfId="3" xr:uid="{00000000-0005-0000-0000-000007000000}"/>
    <cellStyle name="Normal 2 3 2 3" xfId="8" xr:uid="{00000000-0005-0000-0000-000008000000}"/>
    <cellStyle name="Normal 7" xfId="10" xr:uid="{20282B28-BE45-4845-B128-D8E13B45485F}"/>
    <cellStyle name="Normal 7 2 2" xfId="11" xr:uid="{246F004C-D381-4704-B83F-29998600C390}"/>
    <cellStyle name="Normal 9 2 2 2 2" xfId="5" xr:uid="{00000000-0005-0000-0000-000009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1DFC-4302-4F3C-9EAA-17CEC42A2951}">
  <dimension ref="A1:V192"/>
  <sheetViews>
    <sheetView topLeftCell="A186" workbookViewId="0">
      <selection activeCell="A192" sqref="A192:XFD192"/>
    </sheetView>
  </sheetViews>
  <sheetFormatPr defaultRowHeight="15.75" x14ac:dyDescent="0.25"/>
  <cols>
    <col min="1" max="1" width="90.42578125" style="233" customWidth="1"/>
    <col min="2" max="6" width="27.140625" style="206" customWidth="1"/>
    <col min="7" max="7" width="85" style="233" customWidth="1"/>
    <col min="8" max="11" width="18.140625" style="206" bestFit="1" customWidth="1"/>
    <col min="12" max="12" width="20.7109375" style="206" bestFit="1" customWidth="1"/>
    <col min="13" max="15" width="18.140625" style="206" bestFit="1" customWidth="1"/>
    <col min="16" max="16" width="28.7109375" style="206" bestFit="1" customWidth="1"/>
    <col min="17" max="256" width="9.140625" style="206"/>
    <col min="257" max="257" width="90.42578125" style="206" customWidth="1"/>
    <col min="258" max="262" width="27.140625" style="206" customWidth="1"/>
    <col min="263" max="263" width="85" style="206" customWidth="1"/>
    <col min="264" max="267" width="18.140625" style="206" bestFit="1" customWidth="1"/>
    <col min="268" max="268" width="20.7109375" style="206" bestFit="1" customWidth="1"/>
    <col min="269" max="271" width="18.140625" style="206" bestFit="1" customWidth="1"/>
    <col min="272" max="272" width="28.7109375" style="206" bestFit="1" customWidth="1"/>
    <col min="273" max="512" width="9.140625" style="206"/>
    <col min="513" max="513" width="90.42578125" style="206" customWidth="1"/>
    <col min="514" max="518" width="27.140625" style="206" customWidth="1"/>
    <col min="519" max="519" width="85" style="206" customWidth="1"/>
    <col min="520" max="523" width="18.140625" style="206" bestFit="1" customWidth="1"/>
    <col min="524" max="524" width="20.7109375" style="206" bestFit="1" customWidth="1"/>
    <col min="525" max="527" width="18.140625" style="206" bestFit="1" customWidth="1"/>
    <col min="528" max="528" width="28.7109375" style="206" bestFit="1" customWidth="1"/>
    <col min="529" max="768" width="9.140625" style="206"/>
    <col min="769" max="769" width="90.42578125" style="206" customWidth="1"/>
    <col min="770" max="774" width="27.140625" style="206" customWidth="1"/>
    <col min="775" max="775" width="85" style="206" customWidth="1"/>
    <col min="776" max="779" width="18.140625" style="206" bestFit="1" customWidth="1"/>
    <col min="780" max="780" width="20.7109375" style="206" bestFit="1" customWidth="1"/>
    <col min="781" max="783" width="18.140625" style="206" bestFit="1" customWidth="1"/>
    <col min="784" max="784" width="28.7109375" style="206" bestFit="1" customWidth="1"/>
    <col min="785" max="1024" width="9.140625" style="206"/>
    <col min="1025" max="1025" width="90.42578125" style="206" customWidth="1"/>
    <col min="1026" max="1030" width="27.140625" style="206" customWidth="1"/>
    <col min="1031" max="1031" width="85" style="206" customWidth="1"/>
    <col min="1032" max="1035" width="18.140625" style="206" bestFit="1" customWidth="1"/>
    <col min="1036" max="1036" width="20.7109375" style="206" bestFit="1" customWidth="1"/>
    <col min="1037" max="1039" width="18.140625" style="206" bestFit="1" customWidth="1"/>
    <col min="1040" max="1040" width="28.7109375" style="206" bestFit="1" customWidth="1"/>
    <col min="1041" max="1280" width="9.140625" style="206"/>
    <col min="1281" max="1281" width="90.42578125" style="206" customWidth="1"/>
    <col min="1282" max="1286" width="27.140625" style="206" customWidth="1"/>
    <col min="1287" max="1287" width="85" style="206" customWidth="1"/>
    <col min="1288" max="1291" width="18.140625" style="206" bestFit="1" customWidth="1"/>
    <col min="1292" max="1292" width="20.7109375" style="206" bestFit="1" customWidth="1"/>
    <col min="1293" max="1295" width="18.140625" style="206" bestFit="1" customWidth="1"/>
    <col min="1296" max="1296" width="28.7109375" style="206" bestFit="1" customWidth="1"/>
    <col min="1297" max="1536" width="9.140625" style="206"/>
    <col min="1537" max="1537" width="90.42578125" style="206" customWidth="1"/>
    <col min="1538" max="1542" width="27.140625" style="206" customWidth="1"/>
    <col min="1543" max="1543" width="85" style="206" customWidth="1"/>
    <col min="1544" max="1547" width="18.140625" style="206" bestFit="1" customWidth="1"/>
    <col min="1548" max="1548" width="20.7109375" style="206" bestFit="1" customWidth="1"/>
    <col min="1549" max="1551" width="18.140625" style="206" bestFit="1" customWidth="1"/>
    <col min="1552" max="1552" width="28.7109375" style="206" bestFit="1" customWidth="1"/>
    <col min="1553" max="1792" width="9.140625" style="206"/>
    <col min="1793" max="1793" width="90.42578125" style="206" customWidth="1"/>
    <col min="1794" max="1798" width="27.140625" style="206" customWidth="1"/>
    <col min="1799" max="1799" width="85" style="206" customWidth="1"/>
    <col min="1800" max="1803" width="18.140625" style="206" bestFit="1" customWidth="1"/>
    <col min="1804" max="1804" width="20.7109375" style="206" bestFit="1" customWidth="1"/>
    <col min="1805" max="1807" width="18.140625" style="206" bestFit="1" customWidth="1"/>
    <col min="1808" max="1808" width="28.7109375" style="206" bestFit="1" customWidth="1"/>
    <col min="1809" max="2048" width="9.140625" style="206"/>
    <col min="2049" max="2049" width="90.42578125" style="206" customWidth="1"/>
    <col min="2050" max="2054" width="27.140625" style="206" customWidth="1"/>
    <col min="2055" max="2055" width="85" style="206" customWidth="1"/>
    <col min="2056" max="2059" width="18.140625" style="206" bestFit="1" customWidth="1"/>
    <col min="2060" max="2060" width="20.7109375" style="206" bestFit="1" customWidth="1"/>
    <col min="2061" max="2063" width="18.140625" style="206" bestFit="1" customWidth="1"/>
    <col min="2064" max="2064" width="28.7109375" style="206" bestFit="1" customWidth="1"/>
    <col min="2065" max="2304" width="9.140625" style="206"/>
    <col min="2305" max="2305" width="90.42578125" style="206" customWidth="1"/>
    <col min="2306" max="2310" width="27.140625" style="206" customWidth="1"/>
    <col min="2311" max="2311" width="85" style="206" customWidth="1"/>
    <col min="2312" max="2315" width="18.140625" style="206" bestFit="1" customWidth="1"/>
    <col min="2316" max="2316" width="20.7109375" style="206" bestFit="1" customWidth="1"/>
    <col min="2317" max="2319" width="18.140625" style="206" bestFit="1" customWidth="1"/>
    <col min="2320" max="2320" width="28.7109375" style="206" bestFit="1" customWidth="1"/>
    <col min="2321" max="2560" width="9.140625" style="206"/>
    <col min="2561" max="2561" width="90.42578125" style="206" customWidth="1"/>
    <col min="2562" max="2566" width="27.140625" style="206" customWidth="1"/>
    <col min="2567" max="2567" width="85" style="206" customWidth="1"/>
    <col min="2568" max="2571" width="18.140625" style="206" bestFit="1" customWidth="1"/>
    <col min="2572" max="2572" width="20.7109375" style="206" bestFit="1" customWidth="1"/>
    <col min="2573" max="2575" width="18.140625" style="206" bestFit="1" customWidth="1"/>
    <col min="2576" max="2576" width="28.7109375" style="206" bestFit="1" customWidth="1"/>
    <col min="2577" max="2816" width="9.140625" style="206"/>
    <col min="2817" max="2817" width="90.42578125" style="206" customWidth="1"/>
    <col min="2818" max="2822" width="27.140625" style="206" customWidth="1"/>
    <col min="2823" max="2823" width="85" style="206" customWidth="1"/>
    <col min="2824" max="2827" width="18.140625" style="206" bestFit="1" customWidth="1"/>
    <col min="2828" max="2828" width="20.7109375" style="206" bestFit="1" customWidth="1"/>
    <col min="2829" max="2831" width="18.140625" style="206" bestFit="1" customWidth="1"/>
    <col min="2832" max="2832" width="28.7109375" style="206" bestFit="1" customWidth="1"/>
    <col min="2833" max="3072" width="9.140625" style="206"/>
    <col min="3073" max="3073" width="90.42578125" style="206" customWidth="1"/>
    <col min="3074" max="3078" width="27.140625" style="206" customWidth="1"/>
    <col min="3079" max="3079" width="85" style="206" customWidth="1"/>
    <col min="3080" max="3083" width="18.140625" style="206" bestFit="1" customWidth="1"/>
    <col min="3084" max="3084" width="20.7109375" style="206" bestFit="1" customWidth="1"/>
    <col min="3085" max="3087" width="18.140625" style="206" bestFit="1" customWidth="1"/>
    <col min="3088" max="3088" width="28.7109375" style="206" bestFit="1" customWidth="1"/>
    <col min="3089" max="3328" width="9.140625" style="206"/>
    <col min="3329" max="3329" width="90.42578125" style="206" customWidth="1"/>
    <col min="3330" max="3334" width="27.140625" style="206" customWidth="1"/>
    <col min="3335" max="3335" width="85" style="206" customWidth="1"/>
    <col min="3336" max="3339" width="18.140625" style="206" bestFit="1" customWidth="1"/>
    <col min="3340" max="3340" width="20.7109375" style="206" bestFit="1" customWidth="1"/>
    <col min="3341" max="3343" width="18.140625" style="206" bestFit="1" customWidth="1"/>
    <col min="3344" max="3344" width="28.7109375" style="206" bestFit="1" customWidth="1"/>
    <col min="3345" max="3584" width="9.140625" style="206"/>
    <col min="3585" max="3585" width="90.42578125" style="206" customWidth="1"/>
    <col min="3586" max="3590" width="27.140625" style="206" customWidth="1"/>
    <col min="3591" max="3591" width="85" style="206" customWidth="1"/>
    <col min="3592" max="3595" width="18.140625" style="206" bestFit="1" customWidth="1"/>
    <col min="3596" max="3596" width="20.7109375" style="206" bestFit="1" customWidth="1"/>
    <col min="3597" max="3599" width="18.140625" style="206" bestFit="1" customWidth="1"/>
    <col min="3600" max="3600" width="28.7109375" style="206" bestFit="1" customWidth="1"/>
    <col min="3601" max="3840" width="9.140625" style="206"/>
    <col min="3841" max="3841" width="90.42578125" style="206" customWidth="1"/>
    <col min="3842" max="3846" width="27.140625" style="206" customWidth="1"/>
    <col min="3847" max="3847" width="85" style="206" customWidth="1"/>
    <col min="3848" max="3851" width="18.140625" style="206" bestFit="1" customWidth="1"/>
    <col min="3852" max="3852" width="20.7109375" style="206" bestFit="1" customWidth="1"/>
    <col min="3853" max="3855" width="18.140625" style="206" bestFit="1" customWidth="1"/>
    <col min="3856" max="3856" width="28.7109375" style="206" bestFit="1" customWidth="1"/>
    <col min="3857" max="4096" width="9.140625" style="206"/>
    <col min="4097" max="4097" width="90.42578125" style="206" customWidth="1"/>
    <col min="4098" max="4102" width="27.140625" style="206" customWidth="1"/>
    <col min="4103" max="4103" width="85" style="206" customWidth="1"/>
    <col min="4104" max="4107" width="18.140625" style="206" bestFit="1" customWidth="1"/>
    <col min="4108" max="4108" width="20.7109375" style="206" bestFit="1" customWidth="1"/>
    <col min="4109" max="4111" width="18.140625" style="206" bestFit="1" customWidth="1"/>
    <col min="4112" max="4112" width="28.7109375" style="206" bestFit="1" customWidth="1"/>
    <col min="4113" max="4352" width="9.140625" style="206"/>
    <col min="4353" max="4353" width="90.42578125" style="206" customWidth="1"/>
    <col min="4354" max="4358" width="27.140625" style="206" customWidth="1"/>
    <col min="4359" max="4359" width="85" style="206" customWidth="1"/>
    <col min="4360" max="4363" width="18.140625" style="206" bestFit="1" customWidth="1"/>
    <col min="4364" max="4364" width="20.7109375" style="206" bestFit="1" customWidth="1"/>
    <col min="4365" max="4367" width="18.140625" style="206" bestFit="1" customWidth="1"/>
    <col min="4368" max="4368" width="28.7109375" style="206" bestFit="1" customWidth="1"/>
    <col min="4369" max="4608" width="9.140625" style="206"/>
    <col min="4609" max="4609" width="90.42578125" style="206" customWidth="1"/>
    <col min="4610" max="4614" width="27.140625" style="206" customWidth="1"/>
    <col min="4615" max="4615" width="85" style="206" customWidth="1"/>
    <col min="4616" max="4619" width="18.140625" style="206" bestFit="1" customWidth="1"/>
    <col min="4620" max="4620" width="20.7109375" style="206" bestFit="1" customWidth="1"/>
    <col min="4621" max="4623" width="18.140625" style="206" bestFit="1" customWidth="1"/>
    <col min="4624" max="4624" width="28.7109375" style="206" bestFit="1" customWidth="1"/>
    <col min="4625" max="4864" width="9.140625" style="206"/>
    <col min="4865" max="4865" width="90.42578125" style="206" customWidth="1"/>
    <col min="4866" max="4870" width="27.140625" style="206" customWidth="1"/>
    <col min="4871" max="4871" width="85" style="206" customWidth="1"/>
    <col min="4872" max="4875" width="18.140625" style="206" bestFit="1" customWidth="1"/>
    <col min="4876" max="4876" width="20.7109375" style="206" bestFit="1" customWidth="1"/>
    <col min="4877" max="4879" width="18.140625" style="206" bestFit="1" customWidth="1"/>
    <col min="4880" max="4880" width="28.7109375" style="206" bestFit="1" customWidth="1"/>
    <col min="4881" max="5120" width="9.140625" style="206"/>
    <col min="5121" max="5121" width="90.42578125" style="206" customWidth="1"/>
    <col min="5122" max="5126" width="27.140625" style="206" customWidth="1"/>
    <col min="5127" max="5127" width="85" style="206" customWidth="1"/>
    <col min="5128" max="5131" width="18.140625" style="206" bestFit="1" customWidth="1"/>
    <col min="5132" max="5132" width="20.7109375" style="206" bestFit="1" customWidth="1"/>
    <col min="5133" max="5135" width="18.140625" style="206" bestFit="1" customWidth="1"/>
    <col min="5136" max="5136" width="28.7109375" style="206" bestFit="1" customWidth="1"/>
    <col min="5137" max="5376" width="9.140625" style="206"/>
    <col min="5377" max="5377" width="90.42578125" style="206" customWidth="1"/>
    <col min="5378" max="5382" width="27.140625" style="206" customWidth="1"/>
    <col min="5383" max="5383" width="85" style="206" customWidth="1"/>
    <col min="5384" max="5387" width="18.140625" style="206" bestFit="1" customWidth="1"/>
    <col min="5388" max="5388" width="20.7109375" style="206" bestFit="1" customWidth="1"/>
    <col min="5389" max="5391" width="18.140625" style="206" bestFit="1" customWidth="1"/>
    <col min="5392" max="5392" width="28.7109375" style="206" bestFit="1" customWidth="1"/>
    <col min="5393" max="5632" width="9.140625" style="206"/>
    <col min="5633" max="5633" width="90.42578125" style="206" customWidth="1"/>
    <col min="5634" max="5638" width="27.140625" style="206" customWidth="1"/>
    <col min="5639" max="5639" width="85" style="206" customWidth="1"/>
    <col min="5640" max="5643" width="18.140625" style="206" bestFit="1" customWidth="1"/>
    <col min="5644" max="5644" width="20.7109375" style="206" bestFit="1" customWidth="1"/>
    <col min="5645" max="5647" width="18.140625" style="206" bestFit="1" customWidth="1"/>
    <col min="5648" max="5648" width="28.7109375" style="206" bestFit="1" customWidth="1"/>
    <col min="5649" max="5888" width="9.140625" style="206"/>
    <col min="5889" max="5889" width="90.42578125" style="206" customWidth="1"/>
    <col min="5890" max="5894" width="27.140625" style="206" customWidth="1"/>
    <col min="5895" max="5895" width="85" style="206" customWidth="1"/>
    <col min="5896" max="5899" width="18.140625" style="206" bestFit="1" customWidth="1"/>
    <col min="5900" max="5900" width="20.7109375" style="206" bestFit="1" customWidth="1"/>
    <col min="5901" max="5903" width="18.140625" style="206" bestFit="1" customWidth="1"/>
    <col min="5904" max="5904" width="28.7109375" style="206" bestFit="1" customWidth="1"/>
    <col min="5905" max="6144" width="9.140625" style="206"/>
    <col min="6145" max="6145" width="90.42578125" style="206" customWidth="1"/>
    <col min="6146" max="6150" width="27.140625" style="206" customWidth="1"/>
    <col min="6151" max="6151" width="85" style="206" customWidth="1"/>
    <col min="6152" max="6155" width="18.140625" style="206" bestFit="1" customWidth="1"/>
    <col min="6156" max="6156" width="20.7109375" style="206" bestFit="1" customWidth="1"/>
    <col min="6157" max="6159" width="18.140625" style="206" bestFit="1" customWidth="1"/>
    <col min="6160" max="6160" width="28.7109375" style="206" bestFit="1" customWidth="1"/>
    <col min="6161" max="6400" width="9.140625" style="206"/>
    <col min="6401" max="6401" width="90.42578125" style="206" customWidth="1"/>
    <col min="6402" max="6406" width="27.140625" style="206" customWidth="1"/>
    <col min="6407" max="6407" width="85" style="206" customWidth="1"/>
    <col min="6408" max="6411" width="18.140625" style="206" bestFit="1" customWidth="1"/>
    <col min="6412" max="6412" width="20.7109375" style="206" bestFit="1" customWidth="1"/>
    <col min="6413" max="6415" width="18.140625" style="206" bestFit="1" customWidth="1"/>
    <col min="6416" max="6416" width="28.7109375" style="206" bestFit="1" customWidth="1"/>
    <col min="6417" max="6656" width="9.140625" style="206"/>
    <col min="6657" max="6657" width="90.42578125" style="206" customWidth="1"/>
    <col min="6658" max="6662" width="27.140625" style="206" customWidth="1"/>
    <col min="6663" max="6663" width="85" style="206" customWidth="1"/>
    <col min="6664" max="6667" width="18.140625" style="206" bestFit="1" customWidth="1"/>
    <col min="6668" max="6668" width="20.7109375" style="206" bestFit="1" customWidth="1"/>
    <col min="6669" max="6671" width="18.140625" style="206" bestFit="1" customWidth="1"/>
    <col min="6672" max="6672" width="28.7109375" style="206" bestFit="1" customWidth="1"/>
    <col min="6673" max="6912" width="9.140625" style="206"/>
    <col min="6913" max="6913" width="90.42578125" style="206" customWidth="1"/>
    <col min="6914" max="6918" width="27.140625" style="206" customWidth="1"/>
    <col min="6919" max="6919" width="85" style="206" customWidth="1"/>
    <col min="6920" max="6923" width="18.140625" style="206" bestFit="1" customWidth="1"/>
    <col min="6924" max="6924" width="20.7109375" style="206" bestFit="1" customWidth="1"/>
    <col min="6925" max="6927" width="18.140625" style="206" bestFit="1" customWidth="1"/>
    <col min="6928" max="6928" width="28.7109375" style="206" bestFit="1" customWidth="1"/>
    <col min="6929" max="7168" width="9.140625" style="206"/>
    <col min="7169" max="7169" width="90.42578125" style="206" customWidth="1"/>
    <col min="7170" max="7174" width="27.140625" style="206" customWidth="1"/>
    <col min="7175" max="7175" width="85" style="206" customWidth="1"/>
    <col min="7176" max="7179" width="18.140625" style="206" bestFit="1" customWidth="1"/>
    <col min="7180" max="7180" width="20.7109375" style="206" bestFit="1" customWidth="1"/>
    <col min="7181" max="7183" width="18.140625" style="206" bestFit="1" customWidth="1"/>
    <col min="7184" max="7184" width="28.7109375" style="206" bestFit="1" customWidth="1"/>
    <col min="7185" max="7424" width="9.140625" style="206"/>
    <col min="7425" max="7425" width="90.42578125" style="206" customWidth="1"/>
    <col min="7426" max="7430" width="27.140625" style="206" customWidth="1"/>
    <col min="7431" max="7431" width="85" style="206" customWidth="1"/>
    <col min="7432" max="7435" width="18.140625" style="206" bestFit="1" customWidth="1"/>
    <col min="7436" max="7436" width="20.7109375" style="206" bestFit="1" customWidth="1"/>
    <col min="7437" max="7439" width="18.140625" style="206" bestFit="1" customWidth="1"/>
    <col min="7440" max="7440" width="28.7109375" style="206" bestFit="1" customWidth="1"/>
    <col min="7441" max="7680" width="9.140625" style="206"/>
    <col min="7681" max="7681" width="90.42578125" style="206" customWidth="1"/>
    <col min="7682" max="7686" width="27.140625" style="206" customWidth="1"/>
    <col min="7687" max="7687" width="85" style="206" customWidth="1"/>
    <col min="7688" max="7691" width="18.140625" style="206" bestFit="1" customWidth="1"/>
    <col min="7692" max="7692" width="20.7109375" style="206" bestFit="1" customWidth="1"/>
    <col min="7693" max="7695" width="18.140625" style="206" bestFit="1" customWidth="1"/>
    <col min="7696" max="7696" width="28.7109375" style="206" bestFit="1" customWidth="1"/>
    <col min="7697" max="7936" width="9.140625" style="206"/>
    <col min="7937" max="7937" width="90.42578125" style="206" customWidth="1"/>
    <col min="7938" max="7942" width="27.140625" style="206" customWidth="1"/>
    <col min="7943" max="7943" width="85" style="206" customWidth="1"/>
    <col min="7944" max="7947" width="18.140625" style="206" bestFit="1" customWidth="1"/>
    <col min="7948" max="7948" width="20.7109375" style="206" bestFit="1" customWidth="1"/>
    <col min="7949" max="7951" width="18.140625" style="206" bestFit="1" customWidth="1"/>
    <col min="7952" max="7952" width="28.7109375" style="206" bestFit="1" customWidth="1"/>
    <col min="7953" max="8192" width="9.140625" style="206"/>
    <col min="8193" max="8193" width="90.42578125" style="206" customWidth="1"/>
    <col min="8194" max="8198" width="27.140625" style="206" customWidth="1"/>
    <col min="8199" max="8199" width="85" style="206" customWidth="1"/>
    <col min="8200" max="8203" width="18.140625" style="206" bestFit="1" customWidth="1"/>
    <col min="8204" max="8204" width="20.7109375" style="206" bestFit="1" customWidth="1"/>
    <col min="8205" max="8207" width="18.140625" style="206" bestFit="1" customWidth="1"/>
    <col min="8208" max="8208" width="28.7109375" style="206" bestFit="1" customWidth="1"/>
    <col min="8209" max="8448" width="9.140625" style="206"/>
    <col min="8449" max="8449" width="90.42578125" style="206" customWidth="1"/>
    <col min="8450" max="8454" width="27.140625" style="206" customWidth="1"/>
    <col min="8455" max="8455" width="85" style="206" customWidth="1"/>
    <col min="8456" max="8459" width="18.140625" style="206" bestFit="1" customWidth="1"/>
    <col min="8460" max="8460" width="20.7109375" style="206" bestFit="1" customWidth="1"/>
    <col min="8461" max="8463" width="18.140625" style="206" bestFit="1" customWidth="1"/>
    <col min="8464" max="8464" width="28.7109375" style="206" bestFit="1" customWidth="1"/>
    <col min="8465" max="8704" width="9.140625" style="206"/>
    <col min="8705" max="8705" width="90.42578125" style="206" customWidth="1"/>
    <col min="8706" max="8710" width="27.140625" style="206" customWidth="1"/>
    <col min="8711" max="8711" width="85" style="206" customWidth="1"/>
    <col min="8712" max="8715" width="18.140625" style="206" bestFit="1" customWidth="1"/>
    <col min="8716" max="8716" width="20.7109375" style="206" bestFit="1" customWidth="1"/>
    <col min="8717" max="8719" width="18.140625" style="206" bestFit="1" customWidth="1"/>
    <col min="8720" max="8720" width="28.7109375" style="206" bestFit="1" customWidth="1"/>
    <col min="8721" max="8960" width="9.140625" style="206"/>
    <col min="8961" max="8961" width="90.42578125" style="206" customWidth="1"/>
    <col min="8962" max="8966" width="27.140625" style="206" customWidth="1"/>
    <col min="8967" max="8967" width="85" style="206" customWidth="1"/>
    <col min="8968" max="8971" width="18.140625" style="206" bestFit="1" customWidth="1"/>
    <col min="8972" max="8972" width="20.7109375" style="206" bestFit="1" customWidth="1"/>
    <col min="8973" max="8975" width="18.140625" style="206" bestFit="1" customWidth="1"/>
    <col min="8976" max="8976" width="28.7109375" style="206" bestFit="1" customWidth="1"/>
    <col min="8977" max="9216" width="9.140625" style="206"/>
    <col min="9217" max="9217" width="90.42578125" style="206" customWidth="1"/>
    <col min="9218" max="9222" width="27.140625" style="206" customWidth="1"/>
    <col min="9223" max="9223" width="85" style="206" customWidth="1"/>
    <col min="9224" max="9227" width="18.140625" style="206" bestFit="1" customWidth="1"/>
    <col min="9228" max="9228" width="20.7109375" style="206" bestFit="1" customWidth="1"/>
    <col min="9229" max="9231" width="18.140625" style="206" bestFit="1" customWidth="1"/>
    <col min="9232" max="9232" width="28.7109375" style="206" bestFit="1" customWidth="1"/>
    <col min="9233" max="9472" width="9.140625" style="206"/>
    <col min="9473" max="9473" width="90.42578125" style="206" customWidth="1"/>
    <col min="9474" max="9478" width="27.140625" style="206" customWidth="1"/>
    <col min="9479" max="9479" width="85" style="206" customWidth="1"/>
    <col min="9480" max="9483" width="18.140625" style="206" bestFit="1" customWidth="1"/>
    <col min="9484" max="9484" width="20.7109375" style="206" bestFit="1" customWidth="1"/>
    <col min="9485" max="9487" width="18.140625" style="206" bestFit="1" customWidth="1"/>
    <col min="9488" max="9488" width="28.7109375" style="206" bestFit="1" customWidth="1"/>
    <col min="9489" max="9728" width="9.140625" style="206"/>
    <col min="9729" max="9729" width="90.42578125" style="206" customWidth="1"/>
    <col min="9730" max="9734" width="27.140625" style="206" customWidth="1"/>
    <col min="9735" max="9735" width="85" style="206" customWidth="1"/>
    <col min="9736" max="9739" width="18.140625" style="206" bestFit="1" customWidth="1"/>
    <col min="9740" max="9740" width="20.7109375" style="206" bestFit="1" customWidth="1"/>
    <col min="9741" max="9743" width="18.140625" style="206" bestFit="1" customWidth="1"/>
    <col min="9744" max="9744" width="28.7109375" style="206" bestFit="1" customWidth="1"/>
    <col min="9745" max="9984" width="9.140625" style="206"/>
    <col min="9985" max="9985" width="90.42578125" style="206" customWidth="1"/>
    <col min="9986" max="9990" width="27.140625" style="206" customWidth="1"/>
    <col min="9991" max="9991" width="85" style="206" customWidth="1"/>
    <col min="9992" max="9995" width="18.140625" style="206" bestFit="1" customWidth="1"/>
    <col min="9996" max="9996" width="20.7109375" style="206" bestFit="1" customWidth="1"/>
    <col min="9997" max="9999" width="18.140625" style="206" bestFit="1" customWidth="1"/>
    <col min="10000" max="10000" width="28.7109375" style="206" bestFit="1" customWidth="1"/>
    <col min="10001" max="10240" width="9.140625" style="206"/>
    <col min="10241" max="10241" width="90.42578125" style="206" customWidth="1"/>
    <col min="10242" max="10246" width="27.140625" style="206" customWidth="1"/>
    <col min="10247" max="10247" width="85" style="206" customWidth="1"/>
    <col min="10248" max="10251" width="18.140625" style="206" bestFit="1" customWidth="1"/>
    <col min="10252" max="10252" width="20.7109375" style="206" bestFit="1" customWidth="1"/>
    <col min="10253" max="10255" width="18.140625" style="206" bestFit="1" customWidth="1"/>
    <col min="10256" max="10256" width="28.7109375" style="206" bestFit="1" customWidth="1"/>
    <col min="10257" max="10496" width="9.140625" style="206"/>
    <col min="10497" max="10497" width="90.42578125" style="206" customWidth="1"/>
    <col min="10498" max="10502" width="27.140625" style="206" customWidth="1"/>
    <col min="10503" max="10503" width="85" style="206" customWidth="1"/>
    <col min="10504" max="10507" width="18.140625" style="206" bestFit="1" customWidth="1"/>
    <col min="10508" max="10508" width="20.7109375" style="206" bestFit="1" customWidth="1"/>
    <col min="10509" max="10511" width="18.140625" style="206" bestFit="1" customWidth="1"/>
    <col min="10512" max="10512" width="28.7109375" style="206" bestFit="1" customWidth="1"/>
    <col min="10513" max="10752" width="9.140625" style="206"/>
    <col min="10753" max="10753" width="90.42578125" style="206" customWidth="1"/>
    <col min="10754" max="10758" width="27.140625" style="206" customWidth="1"/>
    <col min="10759" max="10759" width="85" style="206" customWidth="1"/>
    <col min="10760" max="10763" width="18.140625" style="206" bestFit="1" customWidth="1"/>
    <col min="10764" max="10764" width="20.7109375" style="206" bestFit="1" customWidth="1"/>
    <col min="10765" max="10767" width="18.140625" style="206" bestFit="1" customWidth="1"/>
    <col min="10768" max="10768" width="28.7109375" style="206" bestFit="1" customWidth="1"/>
    <col min="10769" max="11008" width="9.140625" style="206"/>
    <col min="11009" max="11009" width="90.42578125" style="206" customWidth="1"/>
    <col min="11010" max="11014" width="27.140625" style="206" customWidth="1"/>
    <col min="11015" max="11015" width="85" style="206" customWidth="1"/>
    <col min="11016" max="11019" width="18.140625" style="206" bestFit="1" customWidth="1"/>
    <col min="11020" max="11020" width="20.7109375" style="206" bestFit="1" customWidth="1"/>
    <col min="11021" max="11023" width="18.140625" style="206" bestFit="1" customWidth="1"/>
    <col min="11024" max="11024" width="28.7109375" style="206" bestFit="1" customWidth="1"/>
    <col min="11025" max="11264" width="9.140625" style="206"/>
    <col min="11265" max="11265" width="90.42578125" style="206" customWidth="1"/>
    <col min="11266" max="11270" width="27.140625" style="206" customWidth="1"/>
    <col min="11271" max="11271" width="85" style="206" customWidth="1"/>
    <col min="11272" max="11275" width="18.140625" style="206" bestFit="1" customWidth="1"/>
    <col min="11276" max="11276" width="20.7109375" style="206" bestFit="1" customWidth="1"/>
    <col min="11277" max="11279" width="18.140625" style="206" bestFit="1" customWidth="1"/>
    <col min="11280" max="11280" width="28.7109375" style="206" bestFit="1" customWidth="1"/>
    <col min="11281" max="11520" width="9.140625" style="206"/>
    <col min="11521" max="11521" width="90.42578125" style="206" customWidth="1"/>
    <col min="11522" max="11526" width="27.140625" style="206" customWidth="1"/>
    <col min="11527" max="11527" width="85" style="206" customWidth="1"/>
    <col min="11528" max="11531" width="18.140625" style="206" bestFit="1" customWidth="1"/>
    <col min="11532" max="11532" width="20.7109375" style="206" bestFit="1" customWidth="1"/>
    <col min="11533" max="11535" width="18.140625" style="206" bestFit="1" customWidth="1"/>
    <col min="11536" max="11536" width="28.7109375" style="206" bestFit="1" customWidth="1"/>
    <col min="11537" max="11776" width="9.140625" style="206"/>
    <col min="11777" max="11777" width="90.42578125" style="206" customWidth="1"/>
    <col min="11778" max="11782" width="27.140625" style="206" customWidth="1"/>
    <col min="11783" max="11783" width="85" style="206" customWidth="1"/>
    <col min="11784" max="11787" width="18.140625" style="206" bestFit="1" customWidth="1"/>
    <col min="11788" max="11788" width="20.7109375" style="206" bestFit="1" customWidth="1"/>
    <col min="11789" max="11791" width="18.140625" style="206" bestFit="1" customWidth="1"/>
    <col min="11792" max="11792" width="28.7109375" style="206" bestFit="1" customWidth="1"/>
    <col min="11793" max="12032" width="9.140625" style="206"/>
    <col min="12033" max="12033" width="90.42578125" style="206" customWidth="1"/>
    <col min="12034" max="12038" width="27.140625" style="206" customWidth="1"/>
    <col min="12039" max="12039" width="85" style="206" customWidth="1"/>
    <col min="12040" max="12043" width="18.140625" style="206" bestFit="1" customWidth="1"/>
    <col min="12044" max="12044" width="20.7109375" style="206" bestFit="1" customWidth="1"/>
    <col min="12045" max="12047" width="18.140625" style="206" bestFit="1" customWidth="1"/>
    <col min="12048" max="12048" width="28.7109375" style="206" bestFit="1" customWidth="1"/>
    <col min="12049" max="12288" width="9.140625" style="206"/>
    <col min="12289" max="12289" width="90.42578125" style="206" customWidth="1"/>
    <col min="12290" max="12294" width="27.140625" style="206" customWidth="1"/>
    <col min="12295" max="12295" width="85" style="206" customWidth="1"/>
    <col min="12296" max="12299" width="18.140625" style="206" bestFit="1" customWidth="1"/>
    <col min="12300" max="12300" width="20.7109375" style="206" bestFit="1" customWidth="1"/>
    <col min="12301" max="12303" width="18.140625" style="206" bestFit="1" customWidth="1"/>
    <col min="12304" max="12304" width="28.7109375" style="206" bestFit="1" customWidth="1"/>
    <col min="12305" max="12544" width="9.140625" style="206"/>
    <col min="12545" max="12545" width="90.42578125" style="206" customWidth="1"/>
    <col min="12546" max="12550" width="27.140625" style="206" customWidth="1"/>
    <col min="12551" max="12551" width="85" style="206" customWidth="1"/>
    <col min="12552" max="12555" width="18.140625" style="206" bestFit="1" customWidth="1"/>
    <col min="12556" max="12556" width="20.7109375" style="206" bestFit="1" customWidth="1"/>
    <col min="12557" max="12559" width="18.140625" style="206" bestFit="1" customWidth="1"/>
    <col min="12560" max="12560" width="28.7109375" style="206" bestFit="1" customWidth="1"/>
    <col min="12561" max="12800" width="9.140625" style="206"/>
    <col min="12801" max="12801" width="90.42578125" style="206" customWidth="1"/>
    <col min="12802" max="12806" width="27.140625" style="206" customWidth="1"/>
    <col min="12807" max="12807" width="85" style="206" customWidth="1"/>
    <col min="12808" max="12811" width="18.140625" style="206" bestFit="1" customWidth="1"/>
    <col min="12812" max="12812" width="20.7109375" style="206" bestFit="1" customWidth="1"/>
    <col min="12813" max="12815" width="18.140625" style="206" bestFit="1" customWidth="1"/>
    <col min="12816" max="12816" width="28.7109375" style="206" bestFit="1" customWidth="1"/>
    <col min="12817" max="13056" width="9.140625" style="206"/>
    <col min="13057" max="13057" width="90.42578125" style="206" customWidth="1"/>
    <col min="13058" max="13062" width="27.140625" style="206" customWidth="1"/>
    <col min="13063" max="13063" width="85" style="206" customWidth="1"/>
    <col min="13064" max="13067" width="18.140625" style="206" bestFit="1" customWidth="1"/>
    <col min="13068" max="13068" width="20.7109375" style="206" bestFit="1" customWidth="1"/>
    <col min="13069" max="13071" width="18.140625" style="206" bestFit="1" customWidth="1"/>
    <col min="13072" max="13072" width="28.7109375" style="206" bestFit="1" customWidth="1"/>
    <col min="13073" max="13312" width="9.140625" style="206"/>
    <col min="13313" max="13313" width="90.42578125" style="206" customWidth="1"/>
    <col min="13314" max="13318" width="27.140625" style="206" customWidth="1"/>
    <col min="13319" max="13319" width="85" style="206" customWidth="1"/>
    <col min="13320" max="13323" width="18.140625" style="206" bestFit="1" customWidth="1"/>
    <col min="13324" max="13324" width="20.7109375" style="206" bestFit="1" customWidth="1"/>
    <col min="13325" max="13327" width="18.140625" style="206" bestFit="1" customWidth="1"/>
    <col min="13328" max="13328" width="28.7109375" style="206" bestFit="1" customWidth="1"/>
    <col min="13329" max="13568" width="9.140625" style="206"/>
    <col min="13569" max="13569" width="90.42578125" style="206" customWidth="1"/>
    <col min="13570" max="13574" width="27.140625" style="206" customWidth="1"/>
    <col min="13575" max="13575" width="85" style="206" customWidth="1"/>
    <col min="13576" max="13579" width="18.140625" style="206" bestFit="1" customWidth="1"/>
    <col min="13580" max="13580" width="20.7109375" style="206" bestFit="1" customWidth="1"/>
    <col min="13581" max="13583" width="18.140625" style="206" bestFit="1" customWidth="1"/>
    <col min="13584" max="13584" width="28.7109375" style="206" bestFit="1" customWidth="1"/>
    <col min="13585" max="13824" width="9.140625" style="206"/>
    <col min="13825" max="13825" width="90.42578125" style="206" customWidth="1"/>
    <col min="13826" max="13830" width="27.140625" style="206" customWidth="1"/>
    <col min="13831" max="13831" width="85" style="206" customWidth="1"/>
    <col min="13832" max="13835" width="18.140625" style="206" bestFit="1" customWidth="1"/>
    <col min="13836" max="13836" width="20.7109375" style="206" bestFit="1" customWidth="1"/>
    <col min="13837" max="13839" width="18.140625" style="206" bestFit="1" customWidth="1"/>
    <col min="13840" max="13840" width="28.7109375" style="206" bestFit="1" customWidth="1"/>
    <col min="13841" max="14080" width="9.140625" style="206"/>
    <col min="14081" max="14081" width="90.42578125" style="206" customWidth="1"/>
    <col min="14082" max="14086" width="27.140625" style="206" customWidth="1"/>
    <col min="14087" max="14087" width="85" style="206" customWidth="1"/>
    <col min="14088" max="14091" width="18.140625" style="206" bestFit="1" customWidth="1"/>
    <col min="14092" max="14092" width="20.7109375" style="206" bestFit="1" customWidth="1"/>
    <col min="14093" max="14095" width="18.140625" style="206" bestFit="1" customWidth="1"/>
    <col min="14096" max="14096" width="28.7109375" style="206" bestFit="1" customWidth="1"/>
    <col min="14097" max="14336" width="9.140625" style="206"/>
    <col min="14337" max="14337" width="90.42578125" style="206" customWidth="1"/>
    <col min="14338" max="14342" width="27.140625" style="206" customWidth="1"/>
    <col min="14343" max="14343" width="85" style="206" customWidth="1"/>
    <col min="14344" max="14347" width="18.140625" style="206" bestFit="1" customWidth="1"/>
    <col min="14348" max="14348" width="20.7109375" style="206" bestFit="1" customWidth="1"/>
    <col min="14349" max="14351" width="18.140625" style="206" bestFit="1" customWidth="1"/>
    <col min="14352" max="14352" width="28.7109375" style="206" bestFit="1" customWidth="1"/>
    <col min="14353" max="14592" width="9.140625" style="206"/>
    <col min="14593" max="14593" width="90.42578125" style="206" customWidth="1"/>
    <col min="14594" max="14598" width="27.140625" style="206" customWidth="1"/>
    <col min="14599" max="14599" width="85" style="206" customWidth="1"/>
    <col min="14600" max="14603" width="18.140625" style="206" bestFit="1" customWidth="1"/>
    <col min="14604" max="14604" width="20.7109375" style="206" bestFit="1" customWidth="1"/>
    <col min="14605" max="14607" width="18.140625" style="206" bestFit="1" customWidth="1"/>
    <col min="14608" max="14608" width="28.7109375" style="206" bestFit="1" customWidth="1"/>
    <col min="14609" max="14848" width="9.140625" style="206"/>
    <col min="14849" max="14849" width="90.42578125" style="206" customWidth="1"/>
    <col min="14850" max="14854" width="27.140625" style="206" customWidth="1"/>
    <col min="14855" max="14855" width="85" style="206" customWidth="1"/>
    <col min="14856" max="14859" width="18.140625" style="206" bestFit="1" customWidth="1"/>
    <col min="14860" max="14860" width="20.7109375" style="206" bestFit="1" customWidth="1"/>
    <col min="14861" max="14863" width="18.140625" style="206" bestFit="1" customWidth="1"/>
    <col min="14864" max="14864" width="28.7109375" style="206" bestFit="1" customWidth="1"/>
    <col min="14865" max="15104" width="9.140625" style="206"/>
    <col min="15105" max="15105" width="90.42578125" style="206" customWidth="1"/>
    <col min="15106" max="15110" width="27.140625" style="206" customWidth="1"/>
    <col min="15111" max="15111" width="85" style="206" customWidth="1"/>
    <col min="15112" max="15115" width="18.140625" style="206" bestFit="1" customWidth="1"/>
    <col min="15116" max="15116" width="20.7109375" style="206" bestFit="1" customWidth="1"/>
    <col min="15117" max="15119" width="18.140625" style="206" bestFit="1" customWidth="1"/>
    <col min="15120" max="15120" width="28.7109375" style="206" bestFit="1" customWidth="1"/>
    <col min="15121" max="15360" width="9.140625" style="206"/>
    <col min="15361" max="15361" width="90.42578125" style="206" customWidth="1"/>
    <col min="15362" max="15366" width="27.140625" style="206" customWidth="1"/>
    <col min="15367" max="15367" width="85" style="206" customWidth="1"/>
    <col min="15368" max="15371" width="18.140625" style="206" bestFit="1" customWidth="1"/>
    <col min="15372" max="15372" width="20.7109375" style="206" bestFit="1" customWidth="1"/>
    <col min="15373" max="15375" width="18.140625" style="206" bestFit="1" customWidth="1"/>
    <col min="15376" max="15376" width="28.7109375" style="206" bestFit="1" customWidth="1"/>
    <col min="15377" max="15616" width="9.140625" style="206"/>
    <col min="15617" max="15617" width="90.42578125" style="206" customWidth="1"/>
    <col min="15618" max="15622" width="27.140625" style="206" customWidth="1"/>
    <col min="15623" max="15623" width="85" style="206" customWidth="1"/>
    <col min="15624" max="15627" width="18.140625" style="206" bestFit="1" customWidth="1"/>
    <col min="15628" max="15628" width="20.7109375" style="206" bestFit="1" customWidth="1"/>
    <col min="15629" max="15631" width="18.140625" style="206" bestFit="1" customWidth="1"/>
    <col min="15632" max="15632" width="28.7109375" style="206" bestFit="1" customWidth="1"/>
    <col min="15633" max="15872" width="9.140625" style="206"/>
    <col min="15873" max="15873" width="90.42578125" style="206" customWidth="1"/>
    <col min="15874" max="15878" width="27.140625" style="206" customWidth="1"/>
    <col min="15879" max="15879" width="85" style="206" customWidth="1"/>
    <col min="15880" max="15883" width="18.140625" style="206" bestFit="1" customWidth="1"/>
    <col min="15884" max="15884" width="20.7109375" style="206" bestFit="1" customWidth="1"/>
    <col min="15885" max="15887" width="18.140625" style="206" bestFit="1" customWidth="1"/>
    <col min="15888" max="15888" width="28.7109375" style="206" bestFit="1" customWidth="1"/>
    <col min="15889" max="16128" width="9.140625" style="206"/>
    <col min="16129" max="16129" width="90.42578125" style="206" customWidth="1"/>
    <col min="16130" max="16134" width="27.140625" style="206" customWidth="1"/>
    <col min="16135" max="16135" width="85" style="206" customWidth="1"/>
    <col min="16136" max="16139" width="18.140625" style="206" bestFit="1" customWidth="1"/>
    <col min="16140" max="16140" width="20.7109375" style="206" bestFit="1" customWidth="1"/>
    <col min="16141" max="16143" width="18.140625" style="206" bestFit="1" customWidth="1"/>
    <col min="16144" max="16144" width="28.7109375" style="206" bestFit="1" customWidth="1"/>
    <col min="16145" max="16384" width="9.140625" style="206"/>
  </cols>
  <sheetData>
    <row r="1" spans="1:17" ht="33.75" thickBot="1" x14ac:dyDescent="0.3">
      <c r="A1" s="204" t="s">
        <v>198</v>
      </c>
      <c r="B1" s="205"/>
      <c r="C1" s="205"/>
      <c r="D1" s="205"/>
      <c r="E1" s="205"/>
      <c r="F1" s="205"/>
      <c r="G1" s="204" t="s">
        <v>198</v>
      </c>
      <c r="H1" s="205"/>
      <c r="M1" s="207"/>
      <c r="N1" s="207"/>
      <c r="O1" s="207"/>
    </row>
    <row r="2" spans="1:17" s="213" customFormat="1" ht="21" thickBot="1" x14ac:dyDescent="0.35">
      <c r="A2" s="208"/>
      <c r="B2" s="209">
        <v>2018</v>
      </c>
      <c r="C2" s="210"/>
      <c r="D2" s="210"/>
      <c r="E2" s="210"/>
      <c r="F2" s="211"/>
      <c r="G2" s="208"/>
      <c r="H2" s="209">
        <v>2019</v>
      </c>
      <c r="I2" s="210"/>
      <c r="J2" s="210"/>
      <c r="K2" s="210"/>
      <c r="L2" s="212"/>
      <c r="M2" s="209">
        <v>2020</v>
      </c>
      <c r="N2" s="210"/>
      <c r="O2" s="211"/>
    </row>
    <row r="3" spans="1:17" s="213" customFormat="1" ht="25.5" customHeight="1" x14ac:dyDescent="0.3">
      <c r="A3" s="214"/>
      <c r="B3" s="215" t="s">
        <v>199</v>
      </c>
      <c r="C3" s="215" t="s">
        <v>200</v>
      </c>
      <c r="D3" s="215" t="s">
        <v>201</v>
      </c>
      <c r="E3" s="215" t="s">
        <v>202</v>
      </c>
      <c r="F3" s="216" t="s">
        <v>203</v>
      </c>
      <c r="G3" s="217"/>
      <c r="H3" s="218" t="s">
        <v>199</v>
      </c>
      <c r="I3" s="215" t="s">
        <v>200</v>
      </c>
      <c r="J3" s="215" t="s">
        <v>201</v>
      </c>
      <c r="K3" s="215" t="s">
        <v>202</v>
      </c>
      <c r="L3" s="219" t="s">
        <v>203</v>
      </c>
      <c r="M3" s="215" t="s">
        <v>199</v>
      </c>
      <c r="N3" s="215" t="s">
        <v>200</v>
      </c>
      <c r="O3" s="218" t="s">
        <v>201</v>
      </c>
    </row>
    <row r="4" spans="1:17" s="226" customFormat="1" ht="25.5" customHeight="1" x14ac:dyDescent="0.3">
      <c r="A4" s="220" t="s">
        <v>204</v>
      </c>
      <c r="B4" s="221">
        <v>472960.89511851</v>
      </c>
      <c r="C4" s="221">
        <v>478761.41236586997</v>
      </c>
      <c r="D4" s="221">
        <v>471935.2538303301</v>
      </c>
      <c r="E4" s="221">
        <v>418568.75154331006</v>
      </c>
      <c r="F4" s="222">
        <v>1842226.31285802</v>
      </c>
      <c r="G4" s="220" t="s">
        <v>204</v>
      </c>
      <c r="H4" s="221">
        <v>423302.75139578996</v>
      </c>
      <c r="I4" s="221">
        <v>435109.29309318995</v>
      </c>
      <c r="J4" s="221">
        <v>474956.96304528002</v>
      </c>
      <c r="K4" s="221">
        <v>555520.19236601004</v>
      </c>
      <c r="L4" s="223">
        <v>1888889.19990027</v>
      </c>
      <c r="M4" s="221">
        <v>416108.95000629005</v>
      </c>
      <c r="N4" s="221">
        <v>471018.56234365003</v>
      </c>
      <c r="O4" s="224">
        <v>434496.11813921004</v>
      </c>
      <c r="P4" s="225"/>
      <c r="Q4" s="225"/>
    </row>
    <row r="5" spans="1:17" s="226" customFormat="1" ht="25.5" customHeight="1" x14ac:dyDescent="0.3">
      <c r="A5" s="220" t="s">
        <v>205</v>
      </c>
      <c r="B5" s="221">
        <v>9089.0772393400002</v>
      </c>
      <c r="C5" s="221">
        <v>9646.5117130300005</v>
      </c>
      <c r="D5" s="221">
        <v>8528.7644954200005</v>
      </c>
      <c r="E5" s="221">
        <v>8596.7920462999991</v>
      </c>
      <c r="F5" s="222">
        <v>35861.14549409</v>
      </c>
      <c r="G5" s="220" t="s">
        <v>205</v>
      </c>
      <c r="H5" s="221">
        <v>8094.12672621</v>
      </c>
      <c r="I5" s="221">
        <v>7753.303404360001</v>
      </c>
      <c r="J5" s="221">
        <v>7983.7727734099999</v>
      </c>
      <c r="K5" s="221">
        <v>9384.3772059099992</v>
      </c>
      <c r="L5" s="223">
        <v>33215.580109889997</v>
      </c>
      <c r="M5" s="221">
        <v>7131.9570024699997</v>
      </c>
      <c r="N5" s="221">
        <v>8441.7514192199997</v>
      </c>
      <c r="O5" s="224">
        <v>8846.9349226499999</v>
      </c>
      <c r="P5" s="225"/>
      <c r="Q5" s="225"/>
    </row>
    <row r="6" spans="1:17" s="226" customFormat="1" ht="40.5" x14ac:dyDescent="0.3">
      <c r="A6" s="220" t="s">
        <v>206</v>
      </c>
      <c r="B6" s="221">
        <v>252036.94753996001</v>
      </c>
      <c r="C6" s="221">
        <v>244178.41583263001</v>
      </c>
      <c r="D6" s="221">
        <v>220793.33709648001</v>
      </c>
      <c r="E6" s="221">
        <v>203292.13089198002</v>
      </c>
      <c r="F6" s="222">
        <v>920300.83136105014</v>
      </c>
      <c r="G6" s="220" t="s">
        <v>206</v>
      </c>
      <c r="H6" s="221">
        <v>312078.64008852001</v>
      </c>
      <c r="I6" s="221">
        <v>297036.13229042001</v>
      </c>
      <c r="J6" s="221">
        <v>242897.96440060998</v>
      </c>
      <c r="K6" s="221">
        <v>326037.93360716006</v>
      </c>
      <c r="L6" s="223">
        <v>1178050.67038671</v>
      </c>
      <c r="M6" s="221">
        <v>250600.79791051999</v>
      </c>
      <c r="N6" s="221">
        <v>268566.21366870997</v>
      </c>
      <c r="O6" s="224">
        <v>145274.5632378</v>
      </c>
      <c r="P6" s="225"/>
      <c r="Q6" s="225"/>
    </row>
    <row r="7" spans="1:17" s="226" customFormat="1" ht="25.5" customHeight="1" x14ac:dyDescent="0.3">
      <c r="A7" s="220" t="s">
        <v>207</v>
      </c>
      <c r="B7" s="221">
        <v>21852.283523510003</v>
      </c>
      <c r="C7" s="221">
        <v>21906.00835805</v>
      </c>
      <c r="D7" s="221">
        <v>30834.126799760001</v>
      </c>
      <c r="E7" s="221">
        <v>32863.363054360001</v>
      </c>
      <c r="F7" s="222">
        <v>107455.78173568001</v>
      </c>
      <c r="G7" s="220" t="s">
        <v>207</v>
      </c>
      <c r="H7" s="221">
        <v>35027.166989149991</v>
      </c>
      <c r="I7" s="221">
        <v>44460.879945940003</v>
      </c>
      <c r="J7" s="221">
        <v>54967.400184500002</v>
      </c>
      <c r="K7" s="221">
        <v>63667.587593370001</v>
      </c>
      <c r="L7" s="223">
        <v>198123.03471296001</v>
      </c>
      <c r="M7" s="221">
        <v>46114.473388710001</v>
      </c>
      <c r="N7" s="221">
        <v>54551.496660140001</v>
      </c>
      <c r="O7" s="224">
        <v>35794.516441830005</v>
      </c>
      <c r="P7" s="225"/>
      <c r="Q7" s="225"/>
    </row>
    <row r="8" spans="1:17" s="226" customFormat="1" ht="25.5" customHeight="1" x14ac:dyDescent="0.3">
      <c r="A8" s="220" t="s">
        <v>208</v>
      </c>
      <c r="B8" s="221">
        <v>7447.3550135100004</v>
      </c>
      <c r="C8" s="221">
        <v>3926.4422317799999</v>
      </c>
      <c r="D8" s="221">
        <v>5648.2746862499998</v>
      </c>
      <c r="E8" s="221">
        <v>13882.102575129999</v>
      </c>
      <c r="F8" s="222">
        <v>30904.174506669995</v>
      </c>
      <c r="G8" s="220" t="s">
        <v>208</v>
      </c>
      <c r="H8" s="221">
        <v>8095.5483018900004</v>
      </c>
      <c r="I8" s="221">
        <v>6963.9680527500004</v>
      </c>
      <c r="J8" s="221">
        <v>7539.7658350900001</v>
      </c>
      <c r="K8" s="221">
        <v>9096.6642790200003</v>
      </c>
      <c r="L8" s="223">
        <v>31695.94646875</v>
      </c>
      <c r="M8" s="221">
        <v>10041.53116271</v>
      </c>
      <c r="N8" s="221">
        <v>5936.1610348900003</v>
      </c>
      <c r="O8" s="224">
        <v>6652.3961919399999</v>
      </c>
      <c r="P8" s="225"/>
      <c r="Q8" s="225"/>
    </row>
    <row r="9" spans="1:17" s="226" customFormat="1" ht="25.5" customHeight="1" x14ac:dyDescent="0.3">
      <c r="A9" s="220" t="s">
        <v>209</v>
      </c>
      <c r="B9" s="221">
        <v>11084.406203080001</v>
      </c>
      <c r="C9" s="221">
        <v>9191.73715214</v>
      </c>
      <c r="D9" s="221">
        <v>8145.96561784</v>
      </c>
      <c r="E9" s="221">
        <v>6431.8303546199995</v>
      </c>
      <c r="F9" s="222">
        <v>34853.939327680004</v>
      </c>
      <c r="G9" s="220" t="s">
        <v>209</v>
      </c>
      <c r="H9" s="221">
        <v>7158.7889769100002</v>
      </c>
      <c r="I9" s="221">
        <v>6970.5524670900004</v>
      </c>
      <c r="J9" s="221">
        <v>7330.1349094300003</v>
      </c>
      <c r="K9" s="221">
        <v>4446.99131992</v>
      </c>
      <c r="L9" s="223">
        <v>25906.467673350002</v>
      </c>
      <c r="M9" s="221">
        <v>9426.1182393800009</v>
      </c>
      <c r="N9" s="221">
        <v>7669.256303449999</v>
      </c>
      <c r="O9" s="224">
        <v>8648.5152301800008</v>
      </c>
      <c r="P9" s="225"/>
      <c r="Q9" s="225"/>
    </row>
    <row r="10" spans="1:17" s="226" customFormat="1" ht="25.5" customHeight="1" x14ac:dyDescent="0.3">
      <c r="A10" s="220" t="s">
        <v>210</v>
      </c>
      <c r="B10" s="221">
        <v>774470.96463791002</v>
      </c>
      <c r="C10" s="221">
        <v>767610.52765349997</v>
      </c>
      <c r="D10" s="221">
        <v>745885.72252608009</v>
      </c>
      <c r="E10" s="221">
        <v>683634.97046569991</v>
      </c>
      <c r="F10" s="222">
        <v>2971602.1852831896</v>
      </c>
      <c r="G10" s="220" t="s">
        <v>210</v>
      </c>
      <c r="H10" s="221">
        <v>793757.02247847</v>
      </c>
      <c r="I10" s="221">
        <v>798294.12925374997</v>
      </c>
      <c r="J10" s="221">
        <v>795676.00114832004</v>
      </c>
      <c r="K10" s="221">
        <v>968153.74637138995</v>
      </c>
      <c r="L10" s="223">
        <v>3355880.8992519299</v>
      </c>
      <c r="M10" s="221">
        <v>739423.82771007996</v>
      </c>
      <c r="N10" s="221">
        <v>816183.44143006008</v>
      </c>
      <c r="O10" s="224">
        <v>639713.04416360997</v>
      </c>
      <c r="P10" s="225"/>
      <c r="Q10" s="225"/>
    </row>
    <row r="11" spans="1:17" s="226" customFormat="1" ht="25.5" customHeight="1" x14ac:dyDescent="0.3">
      <c r="A11" s="220" t="s">
        <v>211</v>
      </c>
      <c r="B11" s="221">
        <v>243738.75344939998</v>
      </c>
      <c r="C11" s="221">
        <v>215838.90004117001</v>
      </c>
      <c r="D11" s="221">
        <v>207737.30269293999</v>
      </c>
      <c r="E11" s="221">
        <v>188747.25644558002</v>
      </c>
      <c r="F11" s="222">
        <v>856062.21262909006</v>
      </c>
      <c r="G11" s="220" t="s">
        <v>211</v>
      </c>
      <c r="H11" s="221">
        <v>241893.74028177999</v>
      </c>
      <c r="I11" s="221">
        <v>245933.48453279998</v>
      </c>
      <c r="J11" s="221">
        <v>249429.67806246999</v>
      </c>
      <c r="K11" s="221">
        <v>279711.43672379002</v>
      </c>
      <c r="L11" s="223">
        <v>1016968.33960084</v>
      </c>
      <c r="M11" s="221">
        <v>173598.37183390997</v>
      </c>
      <c r="N11" s="221">
        <v>190104.89269334002</v>
      </c>
      <c r="O11" s="224">
        <v>171781.96902610999</v>
      </c>
      <c r="P11" s="225"/>
      <c r="Q11" s="225"/>
    </row>
    <row r="12" spans="1:17" s="226" customFormat="1" ht="25.5" customHeight="1" x14ac:dyDescent="0.3">
      <c r="A12" s="220" t="s">
        <v>212</v>
      </c>
      <c r="B12" s="221">
        <v>52512.056330710002</v>
      </c>
      <c r="C12" s="221">
        <v>48494.764501870006</v>
      </c>
      <c r="D12" s="221">
        <v>32407.454149369998</v>
      </c>
      <c r="E12" s="221">
        <v>55771.496150400009</v>
      </c>
      <c r="F12" s="222">
        <v>189185.77113235003</v>
      </c>
      <c r="G12" s="220" t="s">
        <v>212</v>
      </c>
      <c r="H12" s="221">
        <v>55434.147419119996</v>
      </c>
      <c r="I12" s="221">
        <v>60274.567927639997</v>
      </c>
      <c r="J12" s="221">
        <v>76720.628326230013</v>
      </c>
      <c r="K12" s="221">
        <v>93168.925550879998</v>
      </c>
      <c r="L12" s="223">
        <v>285598.26922387001</v>
      </c>
      <c r="M12" s="221">
        <v>60402.140272099998</v>
      </c>
      <c r="N12" s="221">
        <v>63277.945080279998</v>
      </c>
      <c r="O12" s="224">
        <v>58326.200101339993</v>
      </c>
      <c r="P12" s="225"/>
      <c r="Q12" s="225"/>
    </row>
    <row r="13" spans="1:17" s="226" customFormat="1" ht="25.5" customHeight="1" x14ac:dyDescent="0.3">
      <c r="A13" s="220" t="s">
        <v>213</v>
      </c>
      <c r="B13" s="221">
        <v>66637.43803533999</v>
      </c>
      <c r="C13" s="221">
        <v>79348.268116799998</v>
      </c>
      <c r="D13" s="221">
        <v>102368.99822064</v>
      </c>
      <c r="E13" s="221">
        <v>38585.0410491</v>
      </c>
      <c r="F13" s="222">
        <v>286939.74542187998</v>
      </c>
      <c r="G13" s="220" t="s">
        <v>213</v>
      </c>
      <c r="H13" s="221">
        <v>60652.245275740002</v>
      </c>
      <c r="I13" s="221">
        <v>67172.287869330001</v>
      </c>
      <c r="J13" s="221">
        <v>61743.956064650003</v>
      </c>
      <c r="K13" s="221">
        <v>69341.202544179992</v>
      </c>
      <c r="L13" s="223">
        <v>258909.69175389997</v>
      </c>
      <c r="M13" s="221">
        <v>68783.832966910006</v>
      </c>
      <c r="N13" s="221">
        <v>60143.804478460006</v>
      </c>
      <c r="O13" s="224">
        <v>59664.650699329999</v>
      </c>
      <c r="P13" s="225"/>
      <c r="Q13" s="225"/>
    </row>
    <row r="14" spans="1:17" s="226" customFormat="1" ht="25.5" customHeight="1" x14ac:dyDescent="0.3">
      <c r="A14" s="220" t="s">
        <v>214</v>
      </c>
      <c r="B14" s="221">
        <v>362888.24781545001</v>
      </c>
      <c r="C14" s="221">
        <v>343681.93265983998</v>
      </c>
      <c r="D14" s="221">
        <v>342513.75506295002</v>
      </c>
      <c r="E14" s="221">
        <v>283103.79364508</v>
      </c>
      <c r="F14" s="222">
        <v>1332187.72918332</v>
      </c>
      <c r="G14" s="220" t="s">
        <v>214</v>
      </c>
      <c r="H14" s="221">
        <v>357980.13297664002</v>
      </c>
      <c r="I14" s="221">
        <v>373380.34032977</v>
      </c>
      <c r="J14" s="221">
        <v>387894.26245334995</v>
      </c>
      <c r="K14" s="221">
        <v>442221.56481884996</v>
      </c>
      <c r="L14" s="223">
        <v>1561476.30057861</v>
      </c>
      <c r="M14" s="221">
        <v>302784.34507291997</v>
      </c>
      <c r="N14" s="221">
        <v>313526.64225208003</v>
      </c>
      <c r="O14" s="224">
        <v>289772.81982677995</v>
      </c>
      <c r="P14" s="225"/>
      <c r="Q14" s="225"/>
    </row>
    <row r="15" spans="1:17" s="226" customFormat="1" ht="25.5" customHeight="1" x14ac:dyDescent="0.3">
      <c r="A15" s="220" t="s">
        <v>215</v>
      </c>
      <c r="B15" s="221">
        <v>411582.71682245994</v>
      </c>
      <c r="C15" s="221">
        <v>423928.59499366005</v>
      </c>
      <c r="D15" s="221">
        <v>403371.96746313001</v>
      </c>
      <c r="E15" s="221">
        <v>400531.17682062002</v>
      </c>
      <c r="F15" s="222">
        <v>1639414.4560998701</v>
      </c>
      <c r="G15" s="220" t="s">
        <v>215</v>
      </c>
      <c r="H15" s="221">
        <v>435776.88950183004</v>
      </c>
      <c r="I15" s="221">
        <v>424913.78892397997</v>
      </c>
      <c r="J15" s="221">
        <v>407781.73869496997</v>
      </c>
      <c r="K15" s="221">
        <v>525932.18155253993</v>
      </c>
      <c r="L15" s="223">
        <v>1794404.5986733199</v>
      </c>
      <c r="M15" s="221">
        <v>436639.48263716005</v>
      </c>
      <c r="N15" s="221">
        <v>502656.79917797999</v>
      </c>
      <c r="O15" s="224">
        <v>349940.22433682997</v>
      </c>
      <c r="P15" s="225"/>
      <c r="Q15" s="225"/>
    </row>
    <row r="16" spans="1:17" s="226" customFormat="1" ht="25.5" customHeight="1" x14ac:dyDescent="0.3">
      <c r="A16" s="220" t="s">
        <v>216</v>
      </c>
      <c r="B16" s="221">
        <v>29540.045418969999</v>
      </c>
      <c r="C16" s="221">
        <v>53209.521657680001</v>
      </c>
      <c r="D16" s="221">
        <v>50416.60243495</v>
      </c>
      <c r="E16" s="221">
        <v>-20902.499213410003</v>
      </c>
      <c r="F16" s="222">
        <v>112263.67029818999</v>
      </c>
      <c r="G16" s="220" t="s">
        <v>216</v>
      </c>
      <c r="H16" s="221">
        <v>22947.583567919999</v>
      </c>
      <c r="I16" s="221">
        <v>17771.874277489998</v>
      </c>
      <c r="J16" s="221">
        <v>38223.0066783</v>
      </c>
      <c r="K16" s="221">
        <v>10324.834346669999</v>
      </c>
      <c r="L16" s="223">
        <v>89267.298870379993</v>
      </c>
      <c r="M16" s="221">
        <v>25038.467979550001</v>
      </c>
      <c r="N16" s="221">
        <v>58024.636616080003</v>
      </c>
      <c r="O16" s="224">
        <v>57048.631540279996</v>
      </c>
      <c r="P16" s="225"/>
      <c r="Q16" s="225"/>
    </row>
    <row r="17" spans="1:17" s="226" customFormat="1" ht="40.5" x14ac:dyDescent="0.3">
      <c r="A17" s="220" t="s">
        <v>217</v>
      </c>
      <c r="B17" s="221">
        <v>382042.67140349001</v>
      </c>
      <c r="C17" s="221">
        <v>370719.07333598001</v>
      </c>
      <c r="D17" s="221">
        <v>352955.36502818001</v>
      </c>
      <c r="E17" s="221">
        <v>421433.67603403004</v>
      </c>
      <c r="F17" s="222">
        <v>1527150.7858016801</v>
      </c>
      <c r="G17" s="220" t="s">
        <v>217</v>
      </c>
      <c r="H17" s="221">
        <v>412829.30593391001</v>
      </c>
      <c r="I17" s="221">
        <v>407141.91464649001</v>
      </c>
      <c r="J17" s="221">
        <v>369558.73201667005</v>
      </c>
      <c r="K17" s="221">
        <v>515607.34720586997</v>
      </c>
      <c r="L17" s="223">
        <v>1705137.2998029399</v>
      </c>
      <c r="M17" s="221">
        <v>411601.01465760998</v>
      </c>
      <c r="N17" s="221">
        <v>444632.16256190004</v>
      </c>
      <c r="O17" s="224">
        <v>292891.59279655007</v>
      </c>
      <c r="P17" s="225"/>
      <c r="Q17" s="225"/>
    </row>
    <row r="18" spans="1:17" s="226" customFormat="1" ht="25.5" customHeight="1" x14ac:dyDescent="0.3">
      <c r="A18" s="220" t="s">
        <v>218</v>
      </c>
      <c r="B18" s="221">
        <v>45976.062856820005</v>
      </c>
      <c r="C18" s="221">
        <v>58847.384499120002</v>
      </c>
      <c r="D18" s="221">
        <v>77866.618046489995</v>
      </c>
      <c r="E18" s="221">
        <v>51754.977843029999</v>
      </c>
      <c r="F18" s="222">
        <v>234445.04324546002</v>
      </c>
      <c r="G18" s="220" t="s">
        <v>218</v>
      </c>
      <c r="H18" s="221">
        <v>50213.772941229996</v>
      </c>
      <c r="I18" s="221">
        <v>67735.992933130008</v>
      </c>
      <c r="J18" s="221">
        <v>58927.800930489997</v>
      </c>
      <c r="K18" s="221">
        <v>62813.608902990003</v>
      </c>
      <c r="L18" s="223">
        <v>239691.17570784001</v>
      </c>
      <c r="M18" s="221">
        <v>55597.897725969997</v>
      </c>
      <c r="N18" s="221">
        <v>63496.24292971001</v>
      </c>
      <c r="O18" s="224">
        <v>76456.782623089995</v>
      </c>
      <c r="P18" s="225"/>
      <c r="Q18" s="225"/>
    </row>
    <row r="19" spans="1:17" s="226" customFormat="1" ht="25.5" customHeight="1" x14ac:dyDescent="0.3">
      <c r="A19" s="220" t="s">
        <v>219</v>
      </c>
      <c r="B19" s="221">
        <v>35145.247576490008</v>
      </c>
      <c r="C19" s="221">
        <v>26952.083394870002</v>
      </c>
      <c r="D19" s="221">
        <v>18800.731412530004</v>
      </c>
      <c r="E19" s="221">
        <v>18016.799415639998</v>
      </c>
      <c r="F19" s="222">
        <v>98914.861799530001</v>
      </c>
      <c r="G19" s="220" t="s">
        <v>219</v>
      </c>
      <c r="H19" s="221">
        <v>29297.935328989999</v>
      </c>
      <c r="I19" s="221">
        <v>42449.099439259997</v>
      </c>
      <c r="J19" s="221">
        <v>29870.358711299999</v>
      </c>
      <c r="K19" s="221">
        <v>25558.099383629997</v>
      </c>
      <c r="L19" s="223">
        <v>127175.49286318</v>
      </c>
      <c r="M19" s="221">
        <v>22590.708276130001</v>
      </c>
      <c r="N19" s="221">
        <v>21198.704065620004</v>
      </c>
      <c r="O19" s="224">
        <v>21760.756559139998</v>
      </c>
      <c r="P19" s="225"/>
      <c r="Q19" s="225"/>
    </row>
    <row r="20" spans="1:17" s="226" customFormat="1" ht="25.5" customHeight="1" x14ac:dyDescent="0.3">
      <c r="A20" s="220" t="s">
        <v>220</v>
      </c>
      <c r="B20" s="221">
        <v>35317.338760389997</v>
      </c>
      <c r="C20" s="221">
        <v>48143.811886579999</v>
      </c>
      <c r="D20" s="221">
        <v>39388.216995089999</v>
      </c>
      <c r="E20" s="221">
        <v>29663.745014809996</v>
      </c>
      <c r="F20" s="222">
        <v>152513.11265686998</v>
      </c>
      <c r="G20" s="220" t="s">
        <v>220</v>
      </c>
      <c r="H20" s="221">
        <v>41644.274616180002</v>
      </c>
      <c r="I20" s="221">
        <v>58807.55866486</v>
      </c>
      <c r="J20" s="221">
        <v>59718.443606429995</v>
      </c>
      <c r="K20" s="221">
        <v>64786.76845114</v>
      </c>
      <c r="L20" s="223">
        <v>224957.04533860998</v>
      </c>
      <c r="M20" s="221">
        <v>47712.325186330003</v>
      </c>
      <c r="N20" s="221">
        <v>42091.36111926</v>
      </c>
      <c r="O20" s="224">
        <v>50448.003980419999</v>
      </c>
      <c r="P20" s="225"/>
      <c r="Q20" s="225"/>
    </row>
    <row r="21" spans="1:17" s="226" customFormat="1" ht="25.5" customHeight="1" x14ac:dyDescent="0.3">
      <c r="A21" s="220" t="s">
        <v>221</v>
      </c>
      <c r="B21" s="221">
        <v>116438.64919370001</v>
      </c>
      <c r="C21" s="221">
        <v>133943.27978057001</v>
      </c>
      <c r="D21" s="221">
        <v>136055.56645411</v>
      </c>
      <c r="E21" s="221">
        <v>99435.52227347999</v>
      </c>
      <c r="F21" s="222">
        <v>485873.01770185994</v>
      </c>
      <c r="G21" s="220" t="s">
        <v>221</v>
      </c>
      <c r="H21" s="221">
        <v>121155.9828864</v>
      </c>
      <c r="I21" s="221">
        <v>168992.65103725001</v>
      </c>
      <c r="J21" s="221">
        <v>148516.60324822</v>
      </c>
      <c r="K21" s="221">
        <v>153158.47673776001</v>
      </c>
      <c r="L21" s="223">
        <v>591823.71390962997</v>
      </c>
      <c r="M21" s="221">
        <v>125900.93118843</v>
      </c>
      <c r="N21" s="221">
        <v>126786.30811458999</v>
      </c>
      <c r="O21" s="224">
        <v>148665.54316265002</v>
      </c>
      <c r="P21" s="225"/>
      <c r="Q21" s="225"/>
    </row>
    <row r="22" spans="1:17" s="226" customFormat="1" ht="25.5" customHeight="1" x14ac:dyDescent="0.3">
      <c r="A22" s="220" t="s">
        <v>222</v>
      </c>
      <c r="B22" s="221">
        <v>6571.9617353599997</v>
      </c>
      <c r="C22" s="221">
        <v>8465.8802241000012</v>
      </c>
      <c r="D22" s="221">
        <v>9675.9748870200001</v>
      </c>
      <c r="E22" s="221">
        <v>11543.94641561</v>
      </c>
      <c r="F22" s="222">
        <v>36257.763262090004</v>
      </c>
      <c r="G22" s="220" t="s">
        <v>222</v>
      </c>
      <c r="H22" s="221">
        <v>7772.4960336499998</v>
      </c>
      <c r="I22" s="221">
        <v>11693.425241389999</v>
      </c>
      <c r="J22" s="221">
        <v>15824.93447527</v>
      </c>
      <c r="K22" s="221">
        <v>9184.8388382499998</v>
      </c>
      <c r="L22" s="223">
        <v>44475.69458856</v>
      </c>
      <c r="M22" s="221">
        <v>10996.905962280001</v>
      </c>
      <c r="N22" s="221">
        <v>9325.1853085600014</v>
      </c>
      <c r="O22" s="224">
        <v>10400.73688839</v>
      </c>
      <c r="P22" s="225"/>
      <c r="Q22" s="225"/>
    </row>
    <row r="23" spans="1:17" s="226" customFormat="1" ht="25.5" customHeight="1" x14ac:dyDescent="0.3">
      <c r="A23" s="220" t="s">
        <v>223</v>
      </c>
      <c r="B23" s="221">
        <v>109866.68745833999</v>
      </c>
      <c r="C23" s="221">
        <v>125477.39955647</v>
      </c>
      <c r="D23" s="221">
        <v>126379.59156709</v>
      </c>
      <c r="E23" s="221">
        <v>87891.57585786999</v>
      </c>
      <c r="F23" s="222">
        <v>449615.25443977001</v>
      </c>
      <c r="G23" s="220" t="s">
        <v>223</v>
      </c>
      <c r="H23" s="221">
        <v>113383.48685274999</v>
      </c>
      <c r="I23" s="221">
        <v>157299.22579585999</v>
      </c>
      <c r="J23" s="221">
        <v>132691.66877294998</v>
      </c>
      <c r="K23" s="221">
        <v>143973.63789951001</v>
      </c>
      <c r="L23" s="223">
        <v>547348.01932106994</v>
      </c>
      <c r="M23" s="221">
        <v>114904.02522615</v>
      </c>
      <c r="N23" s="221">
        <v>117461.12280603001</v>
      </c>
      <c r="O23" s="224">
        <v>138264.80627426002</v>
      </c>
      <c r="P23" s="225"/>
      <c r="Q23" s="225"/>
    </row>
    <row r="24" spans="1:17" s="226" customFormat="1" ht="25.5" customHeight="1" x14ac:dyDescent="0.3">
      <c r="A24" s="220" t="s">
        <v>224</v>
      </c>
      <c r="B24" s="221">
        <v>46991.751304819998</v>
      </c>
      <c r="C24" s="221">
        <v>76296.647475569989</v>
      </c>
      <c r="D24" s="221">
        <v>40473.873889330003</v>
      </c>
      <c r="E24" s="221">
        <v>49199.412248469998</v>
      </c>
      <c r="F24" s="222">
        <v>212961.68491819</v>
      </c>
      <c r="G24" s="220" t="s">
        <v>224</v>
      </c>
      <c r="H24" s="221">
        <v>7472.0816362800006</v>
      </c>
      <c r="I24" s="221">
        <v>-12139.389620800001</v>
      </c>
      <c r="J24" s="221">
        <v>53059.627986120002</v>
      </c>
      <c r="K24" s="221">
        <v>8299.8650796999973</v>
      </c>
      <c r="L24" s="223">
        <v>56692.185081300006</v>
      </c>
      <c r="M24" s="221">
        <v>40741.907184900003</v>
      </c>
      <c r="N24" s="221">
        <v>10799.02215733</v>
      </c>
      <c r="O24" s="224">
        <v>43442.023859809997</v>
      </c>
      <c r="P24" s="225"/>
      <c r="Q24" s="225"/>
    </row>
    <row r="25" spans="1:17" s="226" customFormat="1" ht="25.5" customHeight="1" x14ac:dyDescent="0.3">
      <c r="A25" s="220" t="s">
        <v>225</v>
      </c>
      <c r="B25" s="221">
        <v>9118.607691520001</v>
      </c>
      <c r="C25" s="221">
        <v>17297.633332229998</v>
      </c>
      <c r="D25" s="221">
        <v>32021.943616309996</v>
      </c>
      <c r="E25" s="221">
        <v>8373.4673147499998</v>
      </c>
      <c r="F25" s="222">
        <v>66811.65195480999</v>
      </c>
      <c r="G25" s="220" t="s">
        <v>225</v>
      </c>
      <c r="H25" s="221">
        <v>17578.296337080003</v>
      </c>
      <c r="I25" s="221">
        <v>13805.488154269999</v>
      </c>
      <c r="J25" s="221">
        <v>25837.84547479</v>
      </c>
      <c r="K25" s="221">
        <v>53222.100799790001</v>
      </c>
      <c r="L25" s="223">
        <v>110443.73076593</v>
      </c>
      <c r="M25" s="221">
        <v>25470.070310409999</v>
      </c>
      <c r="N25" s="221">
        <v>64164.459051980004</v>
      </c>
      <c r="O25" s="224">
        <v>60866.058323029996</v>
      </c>
      <c r="P25" s="225"/>
      <c r="Q25" s="225"/>
    </row>
    <row r="26" spans="1:17" s="226" customFormat="1" ht="25.5" customHeight="1" x14ac:dyDescent="0.3">
      <c r="A26" s="220" t="s">
        <v>226</v>
      </c>
      <c r="B26" s="221">
        <v>2143.0139411799996</v>
      </c>
      <c r="C26" s="221">
        <v>2739.0788981400001</v>
      </c>
      <c r="D26" s="221">
        <v>3251.4542357300006</v>
      </c>
      <c r="E26" s="221">
        <v>-4592.1627531300001</v>
      </c>
      <c r="F26" s="222">
        <v>3541.3843219199998</v>
      </c>
      <c r="G26" s="220" t="s">
        <v>226</v>
      </c>
      <c r="H26" s="221">
        <v>0</v>
      </c>
      <c r="I26" s="221">
        <v>199.22632100999999</v>
      </c>
      <c r="J26" s="221">
        <v>55.463674670000003</v>
      </c>
      <c r="K26" s="221">
        <v>355.68984969999997</v>
      </c>
      <c r="L26" s="223">
        <v>610.37984538000001</v>
      </c>
      <c r="M26" s="221">
        <v>-1254.391443</v>
      </c>
      <c r="N26" s="221">
        <v>102.27679909999999</v>
      </c>
      <c r="O26" s="224">
        <v>155.85589838999999</v>
      </c>
      <c r="P26" s="225"/>
      <c r="Q26" s="225"/>
    </row>
    <row r="27" spans="1:17" s="226" customFormat="1" ht="25.5" customHeight="1" x14ac:dyDescent="0.3">
      <c r="A27" s="220" t="s">
        <v>227</v>
      </c>
      <c r="B27" s="221">
        <v>3861.0744443999997</v>
      </c>
      <c r="C27" s="221">
        <v>11186.481760969999</v>
      </c>
      <c r="D27" s="221">
        <v>5568.3166823399997</v>
      </c>
      <c r="E27" s="221">
        <v>8294.3973924300008</v>
      </c>
      <c r="F27" s="222">
        <v>28910.270280139997</v>
      </c>
      <c r="G27" s="220" t="s">
        <v>227</v>
      </c>
      <c r="H27" s="221">
        <v>6794.2992967299997</v>
      </c>
      <c r="I27" s="221">
        <v>5753.7034852899997</v>
      </c>
      <c r="J27" s="221">
        <v>8656.023861239999</v>
      </c>
      <c r="K27" s="221">
        <v>23383.576981420003</v>
      </c>
      <c r="L27" s="223">
        <v>44587.603624679999</v>
      </c>
      <c r="M27" s="221">
        <v>19298.59743958</v>
      </c>
      <c r="N27" s="221">
        <v>27407.806760170002</v>
      </c>
      <c r="O27" s="224">
        <v>-19547.405109619998</v>
      </c>
      <c r="P27" s="225"/>
      <c r="Q27" s="225"/>
    </row>
    <row r="28" spans="1:17" s="226" customFormat="1" ht="25.5" customHeight="1" x14ac:dyDescent="0.3">
      <c r="A28" s="220" t="s">
        <v>228</v>
      </c>
      <c r="B28" s="221">
        <v>435.47418267999996</v>
      </c>
      <c r="C28" s="221">
        <v>679.66120930999989</v>
      </c>
      <c r="D28" s="221">
        <v>334.23668073000005</v>
      </c>
      <c r="E28" s="221">
        <v>5145.0161655499996</v>
      </c>
      <c r="F28" s="222">
        <v>6594.3882382699994</v>
      </c>
      <c r="G28" s="220" t="s">
        <v>228</v>
      </c>
      <c r="H28" s="221">
        <v>722.40188547000002</v>
      </c>
      <c r="I28" s="221">
        <v>295.14465100000001</v>
      </c>
      <c r="J28" s="221">
        <v>15.898606859999992</v>
      </c>
      <c r="K28" s="221">
        <v>1960.3308121099999</v>
      </c>
      <c r="L28" s="223">
        <v>2993.77595544</v>
      </c>
      <c r="M28" s="221">
        <v>-479.83476417000008</v>
      </c>
      <c r="N28" s="221">
        <v>1230.1363996500002</v>
      </c>
      <c r="O28" s="224">
        <v>759.30376548000049</v>
      </c>
      <c r="P28" s="225"/>
      <c r="Q28" s="225"/>
    </row>
    <row r="29" spans="1:17" s="226" customFormat="1" ht="25.5" customHeight="1" x14ac:dyDescent="0.3">
      <c r="A29" s="220" t="s">
        <v>229</v>
      </c>
      <c r="B29" s="221">
        <v>0</v>
      </c>
      <c r="C29" s="221">
        <v>0</v>
      </c>
      <c r="D29" s="221">
        <v>0</v>
      </c>
      <c r="E29" s="221">
        <v>0</v>
      </c>
      <c r="F29" s="222">
        <v>0</v>
      </c>
      <c r="G29" s="220" t="s">
        <v>229</v>
      </c>
      <c r="H29" s="221">
        <v>0</v>
      </c>
      <c r="I29" s="221">
        <v>0</v>
      </c>
      <c r="J29" s="221">
        <v>0</v>
      </c>
      <c r="K29" s="221">
        <v>0</v>
      </c>
      <c r="L29" s="223">
        <v>0</v>
      </c>
      <c r="M29" s="221">
        <v>0</v>
      </c>
      <c r="N29" s="221">
        <v>0</v>
      </c>
      <c r="O29" s="224">
        <v>0</v>
      </c>
      <c r="P29" s="225"/>
      <c r="Q29" s="225"/>
    </row>
    <row r="30" spans="1:17" s="226" customFormat="1" ht="40.5" x14ac:dyDescent="0.3">
      <c r="A30" s="220" t="s">
        <v>230</v>
      </c>
      <c r="B30" s="221">
        <v>0</v>
      </c>
      <c r="C30" s="221">
        <v>0</v>
      </c>
      <c r="D30" s="221">
        <v>0</v>
      </c>
      <c r="E30" s="221">
        <v>3.4000000000000003E-7</v>
      </c>
      <c r="F30" s="222">
        <v>3.4000000000000003E-7</v>
      </c>
      <c r="G30" s="220" t="s">
        <v>230</v>
      </c>
      <c r="H30" s="221">
        <v>0</v>
      </c>
      <c r="I30" s="221">
        <v>0</v>
      </c>
      <c r="J30" s="221">
        <v>0</v>
      </c>
      <c r="K30" s="221">
        <v>0</v>
      </c>
      <c r="L30" s="223">
        <v>0</v>
      </c>
      <c r="M30" s="221">
        <v>0</v>
      </c>
      <c r="N30" s="221">
        <v>0</v>
      </c>
      <c r="O30" s="224">
        <v>0</v>
      </c>
      <c r="P30" s="225"/>
      <c r="Q30" s="225"/>
    </row>
    <row r="31" spans="1:17" s="226" customFormat="1" ht="25.5" customHeight="1" x14ac:dyDescent="0.3">
      <c r="A31" s="220" t="s">
        <v>231</v>
      </c>
      <c r="B31" s="221">
        <v>1561.8325671</v>
      </c>
      <c r="C31" s="221">
        <v>737.48710583000002</v>
      </c>
      <c r="D31" s="221">
        <v>638.38789525999994</v>
      </c>
      <c r="E31" s="221">
        <v>-128.73426568999994</v>
      </c>
      <c r="F31" s="222">
        <v>2808.9733024999996</v>
      </c>
      <c r="G31" s="220" t="s">
        <v>231</v>
      </c>
      <c r="H31" s="221">
        <v>-10.6323294</v>
      </c>
      <c r="I31" s="221">
        <v>313.12061473</v>
      </c>
      <c r="J31" s="221">
        <v>20.085654990000002</v>
      </c>
      <c r="K31" s="221">
        <v>99.004198639999998</v>
      </c>
      <c r="L31" s="223">
        <v>421.57813896000005</v>
      </c>
      <c r="M31" s="221">
        <v>70.526828669999986</v>
      </c>
      <c r="N31" s="221">
        <v>53.581606200000003</v>
      </c>
      <c r="O31" s="224">
        <v>95569.521020320011</v>
      </c>
      <c r="P31" s="225"/>
      <c r="Q31" s="225"/>
    </row>
    <row r="32" spans="1:17" s="226" customFormat="1" ht="25.5" customHeight="1" x14ac:dyDescent="0.3">
      <c r="A32" s="220" t="s">
        <v>232</v>
      </c>
      <c r="B32" s="221">
        <v>64111.7541317</v>
      </c>
      <c r="C32" s="221">
        <v>108936.98978205</v>
      </c>
      <c r="D32" s="221">
        <v>82288.212999700001</v>
      </c>
      <c r="E32" s="221">
        <v>66291.396102719998</v>
      </c>
      <c r="F32" s="222">
        <v>321628.35301616997</v>
      </c>
      <c r="G32" s="220" t="s">
        <v>232</v>
      </c>
      <c r="H32" s="221">
        <v>32556.446826160001</v>
      </c>
      <c r="I32" s="221">
        <v>8227.2936054999991</v>
      </c>
      <c r="J32" s="221">
        <v>87644.945258669992</v>
      </c>
      <c r="K32" s="221">
        <v>87320.567721359999</v>
      </c>
      <c r="L32" s="223">
        <v>215749.25341169001</v>
      </c>
      <c r="M32" s="221">
        <v>83846.875556390005</v>
      </c>
      <c r="N32" s="221">
        <v>103757.28277442999</v>
      </c>
      <c r="O32" s="224">
        <v>181245.35775740998</v>
      </c>
      <c r="P32" s="225"/>
      <c r="Q32" s="225"/>
    </row>
    <row r="33" spans="1:17" s="226" customFormat="1" ht="25.5" customHeight="1" x14ac:dyDescent="0.3">
      <c r="A33" s="220" t="s">
        <v>233</v>
      </c>
      <c r="B33" s="221">
        <v>22055.230509480003</v>
      </c>
      <c r="C33" s="221">
        <v>37432.418577130004</v>
      </c>
      <c r="D33" s="221">
        <v>33618.12572851</v>
      </c>
      <c r="E33" s="221">
        <v>41739.543127299999</v>
      </c>
      <c r="F33" s="222">
        <v>134845.31794242002</v>
      </c>
      <c r="G33" s="220" t="s">
        <v>233</v>
      </c>
      <c r="H33" s="221">
        <v>41806.932165500002</v>
      </c>
      <c r="I33" s="221">
        <v>45750.766589749997</v>
      </c>
      <c r="J33" s="221">
        <v>18242.249561690001</v>
      </c>
      <c r="K33" s="221">
        <v>51771.439307239998</v>
      </c>
      <c r="L33" s="223">
        <v>157571.38762418</v>
      </c>
      <c r="M33" s="221">
        <v>27811.422010409999</v>
      </c>
      <c r="N33" s="221">
        <v>49065.613095559995</v>
      </c>
      <c r="O33" s="224">
        <v>33638.8638995</v>
      </c>
      <c r="P33" s="225"/>
      <c r="Q33" s="225"/>
    </row>
    <row r="34" spans="1:17" s="226" customFormat="1" ht="25.5" customHeight="1" x14ac:dyDescent="0.3">
      <c r="A34" s="220" t="s">
        <v>234</v>
      </c>
      <c r="B34" s="221">
        <v>578076.34350300999</v>
      </c>
      <c r="C34" s="221">
        <v>642565.88125163002</v>
      </c>
      <c r="D34" s="221">
        <v>595241.29532348004</v>
      </c>
      <c r="E34" s="221">
        <v>617356.19112192001</v>
      </c>
      <c r="F34" s="222">
        <v>2433239.7112000398</v>
      </c>
      <c r="G34" s="220" t="s">
        <v>234</v>
      </c>
      <c r="H34" s="221">
        <v>600576.1717783201</v>
      </c>
      <c r="I34" s="221">
        <v>618419.20063759992</v>
      </c>
      <c r="J34" s="221">
        <v>608137.59560997994</v>
      </c>
      <c r="K34" s="221">
        <v>798672.99213398003</v>
      </c>
      <c r="L34" s="223">
        <v>2625805.9601598801</v>
      </c>
      <c r="M34" s="221">
        <v>638163.33745056007</v>
      </c>
      <c r="N34" s="221">
        <v>714916.18123791995</v>
      </c>
      <c r="O34" s="224">
        <v>646040.62072771997</v>
      </c>
      <c r="P34" s="225"/>
      <c r="Q34" s="225"/>
    </row>
    <row r="35" spans="1:17" s="226" customFormat="1" ht="25.5" customHeight="1" x14ac:dyDescent="0.3">
      <c r="A35" s="220" t="s">
        <v>235</v>
      </c>
      <c r="B35" s="221">
        <v>4359.0685897700005</v>
      </c>
      <c r="C35" s="221">
        <v>12969.57396982</v>
      </c>
      <c r="D35" s="221">
        <v>6775.5379157599991</v>
      </c>
      <c r="E35" s="221">
        <v>6576.1058113400004</v>
      </c>
      <c r="F35" s="222">
        <v>30680.28628669</v>
      </c>
      <c r="G35" s="220" t="s">
        <v>235</v>
      </c>
      <c r="H35" s="221">
        <v>16934.49890287</v>
      </c>
      <c r="I35" s="221">
        <v>37675.545833800003</v>
      </c>
      <c r="J35" s="221">
        <v>9315.6531150200008</v>
      </c>
      <c r="K35" s="221">
        <v>16481.639754569998</v>
      </c>
      <c r="L35" s="223">
        <v>80407.33760626</v>
      </c>
      <c r="M35" s="221">
        <v>19122.51219782</v>
      </c>
      <c r="N35" s="221">
        <v>12577.07168451</v>
      </c>
      <c r="O35" s="224">
        <v>17850.53833662</v>
      </c>
      <c r="P35" s="225"/>
      <c r="Q35" s="225"/>
    </row>
    <row r="36" spans="1:17" s="226" customFormat="1" ht="25.5" customHeight="1" thickBot="1" x14ac:dyDescent="0.35">
      <c r="A36" s="227" t="s">
        <v>236</v>
      </c>
      <c r="B36" s="228">
        <v>582435.41209278</v>
      </c>
      <c r="C36" s="228">
        <v>655535.45522144996</v>
      </c>
      <c r="D36" s="228">
        <v>602016.83323923999</v>
      </c>
      <c r="E36" s="228">
        <v>623932.29693326005</v>
      </c>
      <c r="F36" s="222">
        <v>2463919.9974867301</v>
      </c>
      <c r="G36" s="227" t="s">
        <v>236</v>
      </c>
      <c r="H36" s="228">
        <v>617510.67068118998</v>
      </c>
      <c r="I36" s="228">
        <v>656094.74647140002</v>
      </c>
      <c r="J36" s="228">
        <v>617453.24872499995</v>
      </c>
      <c r="K36" s="228">
        <v>815154.63188855001</v>
      </c>
      <c r="L36" s="223">
        <v>2706213.2977661397</v>
      </c>
      <c r="M36" s="221">
        <v>657285.84964837995</v>
      </c>
      <c r="N36" s="221">
        <v>727493.25292242994</v>
      </c>
      <c r="O36" s="224">
        <v>663891.15906433994</v>
      </c>
      <c r="P36" s="225"/>
      <c r="Q36" s="225"/>
    </row>
    <row r="37" spans="1:17" s="226" customFormat="1" ht="25.5" customHeight="1" x14ac:dyDescent="0.3">
      <c r="A37" s="217" t="s">
        <v>237</v>
      </c>
      <c r="B37" s="229">
        <v>80715.708896929995</v>
      </c>
      <c r="C37" s="229">
        <v>4806.38016651</v>
      </c>
      <c r="D37" s="229">
        <v>6509.7591197800011</v>
      </c>
      <c r="E37" s="229">
        <v>7949.8235303399997</v>
      </c>
      <c r="F37" s="222">
        <v>99981.671713560005</v>
      </c>
      <c r="G37" s="217" t="s">
        <v>237</v>
      </c>
      <c r="H37" s="229">
        <v>679.19266746999983</v>
      </c>
      <c r="I37" s="229">
        <v>4883.0122015900006</v>
      </c>
      <c r="J37" s="229">
        <v>6189.0131502100003</v>
      </c>
      <c r="K37" s="229">
        <v>3543.31087923</v>
      </c>
      <c r="L37" s="223">
        <v>15294.528898500001</v>
      </c>
      <c r="M37" s="221">
        <v>4429.9943486100001</v>
      </c>
      <c r="N37" s="221">
        <v>12996.66671937</v>
      </c>
      <c r="O37" s="224">
        <v>5794.7319377700005</v>
      </c>
      <c r="P37" s="225"/>
      <c r="Q37" s="225"/>
    </row>
    <row r="38" spans="1:17" s="226" customFormat="1" ht="25.5" customHeight="1" x14ac:dyDescent="0.3">
      <c r="A38" s="220" t="s">
        <v>238</v>
      </c>
      <c r="B38" s="221">
        <v>121831.98604406</v>
      </c>
      <c r="C38" s="221">
        <v>135953.48624427</v>
      </c>
      <c r="D38" s="221">
        <v>138709.60284610998</v>
      </c>
      <c r="E38" s="221">
        <v>120253.45379059999</v>
      </c>
      <c r="F38" s="222">
        <v>516748.52892503998</v>
      </c>
      <c r="G38" s="220" t="s">
        <v>238</v>
      </c>
      <c r="H38" s="221">
        <v>126989.34724229001</v>
      </c>
      <c r="I38" s="221">
        <v>143288.08502551002</v>
      </c>
      <c r="J38" s="221">
        <v>142714.29004826999</v>
      </c>
      <c r="K38" s="221">
        <v>184951.40123059004</v>
      </c>
      <c r="L38" s="223">
        <v>597943.12354666006</v>
      </c>
      <c r="M38" s="221">
        <v>129311.95588755999</v>
      </c>
      <c r="N38" s="221">
        <v>157660.37353662</v>
      </c>
      <c r="O38" s="224">
        <v>145040.75864334</v>
      </c>
      <c r="P38" s="225"/>
      <c r="Q38" s="225"/>
    </row>
    <row r="39" spans="1:17" s="226" customFormat="1" ht="25.5" customHeight="1" x14ac:dyDescent="0.3">
      <c r="A39" s="220" t="s">
        <v>239</v>
      </c>
      <c r="B39" s="221">
        <v>2386.3668159200001</v>
      </c>
      <c r="C39" s="221">
        <v>3074.51857883</v>
      </c>
      <c r="D39" s="221">
        <v>3103.2613147799998</v>
      </c>
      <c r="E39" s="221">
        <v>2928.7316677100002</v>
      </c>
      <c r="F39" s="222">
        <v>11492.87837724</v>
      </c>
      <c r="G39" s="220" t="s">
        <v>239</v>
      </c>
      <c r="H39" s="221">
        <v>1971.0758516000001</v>
      </c>
      <c r="I39" s="221">
        <v>3760.4110979099996</v>
      </c>
      <c r="J39" s="221">
        <v>2296.0243992699998</v>
      </c>
      <c r="K39" s="221">
        <v>3210.9645627699997</v>
      </c>
      <c r="L39" s="223">
        <v>11238.475911549998</v>
      </c>
      <c r="M39" s="221">
        <v>2286.6947863400001</v>
      </c>
      <c r="N39" s="221">
        <v>888.32601051999995</v>
      </c>
      <c r="O39" s="224">
        <v>1219.0400946599998</v>
      </c>
      <c r="P39" s="225"/>
      <c r="Q39" s="225"/>
    </row>
    <row r="40" spans="1:17" s="226" customFormat="1" ht="25.5" customHeight="1" x14ac:dyDescent="0.3">
      <c r="A40" s="220" t="s">
        <v>240</v>
      </c>
      <c r="B40" s="221">
        <v>1895.1195716</v>
      </c>
      <c r="C40" s="221">
        <v>1943.36235465</v>
      </c>
      <c r="D40" s="221">
        <v>5294.9486039800004</v>
      </c>
      <c r="E40" s="221">
        <v>-756.55184107999992</v>
      </c>
      <c r="F40" s="222">
        <v>8376.8786891500004</v>
      </c>
      <c r="G40" s="220" t="s">
        <v>240</v>
      </c>
      <c r="H40" s="221">
        <v>1954.53175495</v>
      </c>
      <c r="I40" s="221">
        <v>2556.0090130600001</v>
      </c>
      <c r="J40" s="221">
        <v>3126.0614802199998</v>
      </c>
      <c r="K40" s="221">
        <v>3801.95216321</v>
      </c>
      <c r="L40" s="223">
        <v>11438.55441144</v>
      </c>
      <c r="M40" s="221">
        <v>1700.22785221</v>
      </c>
      <c r="N40" s="221">
        <v>2691.18284404</v>
      </c>
      <c r="O40" s="224">
        <v>2911.0764965299995</v>
      </c>
      <c r="P40" s="225"/>
      <c r="Q40" s="225"/>
    </row>
    <row r="41" spans="1:17" s="226" customFormat="1" ht="25.5" customHeight="1" x14ac:dyDescent="0.3">
      <c r="A41" s="220" t="s">
        <v>241</v>
      </c>
      <c r="B41" s="221">
        <v>1969.3856838700001</v>
      </c>
      <c r="C41" s="221">
        <v>1625.2577610700002</v>
      </c>
      <c r="D41" s="221">
        <v>1692.3433480399999</v>
      </c>
      <c r="E41" s="221">
        <v>1878.7462519800001</v>
      </c>
      <c r="F41" s="222">
        <v>7165.7330449600004</v>
      </c>
      <c r="G41" s="220" t="s">
        <v>241</v>
      </c>
      <c r="H41" s="221">
        <v>1244.9995572299999</v>
      </c>
      <c r="I41" s="221">
        <v>1564.1041922100001</v>
      </c>
      <c r="J41" s="221">
        <v>816.61140753999996</v>
      </c>
      <c r="K41" s="221">
        <v>1236.0497978799999</v>
      </c>
      <c r="L41" s="223">
        <v>4861.7649548600002</v>
      </c>
      <c r="M41" s="221">
        <v>1445.1463494700001</v>
      </c>
      <c r="N41" s="221">
        <v>1143.6550158</v>
      </c>
      <c r="O41" s="224">
        <v>1299.2467844</v>
      </c>
      <c r="P41" s="225"/>
      <c r="Q41" s="225"/>
    </row>
    <row r="42" spans="1:17" s="226" customFormat="1" ht="25.5" customHeight="1" x14ac:dyDescent="0.3">
      <c r="A42" s="220" t="s">
        <v>242</v>
      </c>
      <c r="B42" s="221">
        <v>34537.488893310001</v>
      </c>
      <c r="C42" s="221">
        <v>37230.409228209995</v>
      </c>
      <c r="D42" s="221">
        <v>34872.212251900004</v>
      </c>
      <c r="E42" s="221">
        <v>50922.020685520001</v>
      </c>
      <c r="F42" s="222">
        <v>157562.13105893999</v>
      </c>
      <c r="G42" s="220" t="s">
        <v>242</v>
      </c>
      <c r="H42" s="221">
        <v>34263.681976559994</v>
      </c>
      <c r="I42" s="221">
        <v>30888.769743880002</v>
      </c>
      <c r="J42" s="221">
        <v>29372.063781579996</v>
      </c>
      <c r="K42" s="221">
        <v>30296.901066720002</v>
      </c>
      <c r="L42" s="223">
        <v>124821.41656873999</v>
      </c>
      <c r="M42" s="221">
        <v>26506.315432629995</v>
      </c>
      <c r="N42" s="221">
        <v>29648.717463489997</v>
      </c>
      <c r="O42" s="224">
        <v>31496.081040230001</v>
      </c>
      <c r="P42" s="225"/>
      <c r="Q42" s="225"/>
    </row>
    <row r="43" spans="1:17" s="226" customFormat="1" ht="25.5" customHeight="1" x14ac:dyDescent="0.3">
      <c r="A43" s="220" t="s">
        <v>243</v>
      </c>
      <c r="B43" s="221">
        <v>29195.24934871</v>
      </c>
      <c r="C43" s="221">
        <v>30264.069203160005</v>
      </c>
      <c r="D43" s="221">
        <v>32359.236696620002</v>
      </c>
      <c r="E43" s="221">
        <v>27323.806011470002</v>
      </c>
      <c r="F43" s="222">
        <v>119142.36125996002</v>
      </c>
      <c r="G43" s="220" t="s">
        <v>243</v>
      </c>
      <c r="H43" s="221">
        <v>31112.659355160005</v>
      </c>
      <c r="I43" s="221">
        <v>33596.653737709996</v>
      </c>
      <c r="J43" s="221">
        <v>36319.745650239995</v>
      </c>
      <c r="K43" s="221">
        <v>46996.618137210004</v>
      </c>
      <c r="L43" s="223">
        <v>148025.67688031998</v>
      </c>
      <c r="M43" s="221">
        <v>35838.844515279998</v>
      </c>
      <c r="N43" s="221">
        <v>44296.050796380005</v>
      </c>
      <c r="O43" s="224">
        <v>46744.053919400001</v>
      </c>
      <c r="P43" s="225"/>
      <c r="Q43" s="225"/>
    </row>
    <row r="44" spans="1:17" s="226" customFormat="1" ht="25.5" customHeight="1" x14ac:dyDescent="0.3">
      <c r="A44" s="220" t="s">
        <v>244</v>
      </c>
      <c r="B44" s="221">
        <v>188087.92746010001</v>
      </c>
      <c r="C44" s="221">
        <v>246503.23260325001</v>
      </c>
      <c r="D44" s="221">
        <v>250136.71046107</v>
      </c>
      <c r="E44" s="221">
        <v>158436.39865182</v>
      </c>
      <c r="F44" s="222">
        <v>843164.26917623996</v>
      </c>
      <c r="G44" s="220" t="s">
        <v>244</v>
      </c>
      <c r="H44" s="221">
        <v>205457.77440833999</v>
      </c>
      <c r="I44" s="221">
        <v>223558.20821608999</v>
      </c>
      <c r="J44" s="221">
        <v>194414.42420293999</v>
      </c>
      <c r="K44" s="221">
        <v>284453.28643322998</v>
      </c>
      <c r="L44" s="223">
        <v>907883.69326059986</v>
      </c>
      <c r="M44" s="221">
        <v>246762.92072285002</v>
      </c>
      <c r="N44" s="221">
        <v>249568.30476271</v>
      </c>
      <c r="O44" s="224">
        <v>228437.2222589</v>
      </c>
      <c r="P44" s="225"/>
      <c r="Q44" s="225"/>
    </row>
    <row r="45" spans="1:17" s="226" customFormat="1" ht="25.5" customHeight="1" x14ac:dyDescent="0.3">
      <c r="A45" s="220" t="s">
        <v>245</v>
      </c>
      <c r="B45" s="221">
        <v>460619.23271449999</v>
      </c>
      <c r="C45" s="221">
        <v>461400.71613995003</v>
      </c>
      <c r="D45" s="221">
        <v>472678.07464227988</v>
      </c>
      <c r="E45" s="221">
        <v>368936.42874835996</v>
      </c>
      <c r="F45" s="222">
        <v>1763634.4522450897</v>
      </c>
      <c r="G45" s="220" t="s">
        <v>245</v>
      </c>
      <c r="H45" s="221">
        <v>403673.26281360001</v>
      </c>
      <c r="I45" s="221">
        <v>444095.25322796009</v>
      </c>
      <c r="J45" s="221">
        <v>415248.23412027</v>
      </c>
      <c r="K45" s="221">
        <v>558490.48427083995</v>
      </c>
      <c r="L45" s="223">
        <v>1821507.2344326701</v>
      </c>
      <c r="M45" s="221">
        <v>448282.09989494999</v>
      </c>
      <c r="N45" s="221">
        <v>498893.27714893001</v>
      </c>
      <c r="O45" s="224">
        <v>462362.39136778004</v>
      </c>
      <c r="P45" s="225"/>
      <c r="Q45" s="225"/>
    </row>
    <row r="46" spans="1:17" s="226" customFormat="1" ht="40.5" x14ac:dyDescent="0.3">
      <c r="A46" s="220" t="s">
        <v>246</v>
      </c>
      <c r="B46" s="221">
        <v>121816.17937827999</v>
      </c>
      <c r="C46" s="221">
        <v>194134.73908150001</v>
      </c>
      <c r="D46" s="221">
        <v>129338.75859695999</v>
      </c>
      <c r="E46" s="221">
        <v>254995.8681849</v>
      </c>
      <c r="F46" s="222">
        <v>700285.54524163995</v>
      </c>
      <c r="G46" s="220" t="s">
        <v>246</v>
      </c>
      <c r="H46" s="221">
        <v>213837.40786758999</v>
      </c>
      <c r="I46" s="221">
        <v>211999.49324344</v>
      </c>
      <c r="J46" s="221">
        <v>202205.01460473001</v>
      </c>
      <c r="K46" s="221">
        <v>256664.14761771</v>
      </c>
      <c r="L46" s="223">
        <v>884706.06333347014</v>
      </c>
      <c r="M46" s="221">
        <v>209003.74975342999</v>
      </c>
      <c r="N46" s="221">
        <v>228599.97577349999</v>
      </c>
      <c r="O46" s="224">
        <v>201528.76769656001</v>
      </c>
      <c r="P46" s="225"/>
      <c r="Q46" s="225"/>
    </row>
    <row r="47" spans="1:17" s="226" customFormat="1" ht="25.5" customHeight="1" x14ac:dyDescent="0.3">
      <c r="A47" s="220" t="s">
        <v>247</v>
      </c>
      <c r="B47" s="221">
        <v>9666.1207320899994</v>
      </c>
      <c r="C47" s="221">
        <v>11282.394721560002</v>
      </c>
      <c r="D47" s="221">
        <v>3501.1697846100001</v>
      </c>
      <c r="E47" s="221">
        <v>7182.915990129999</v>
      </c>
      <c r="F47" s="222">
        <v>31632.601228389998</v>
      </c>
      <c r="G47" s="220" t="s">
        <v>247</v>
      </c>
      <c r="H47" s="221">
        <v>12294.153825040001</v>
      </c>
      <c r="I47" s="221">
        <v>11068.89590258</v>
      </c>
      <c r="J47" s="221">
        <v>18107.186183040001</v>
      </c>
      <c r="K47" s="221">
        <v>10491.97382155</v>
      </c>
      <c r="L47" s="223">
        <v>51962.209732210002</v>
      </c>
      <c r="M47" s="221">
        <v>13562.259741540001</v>
      </c>
      <c r="N47" s="221">
        <v>11860.827961700001</v>
      </c>
      <c r="O47" s="224">
        <v>11495.774284560001</v>
      </c>
      <c r="P47" s="225"/>
      <c r="Q47" s="225"/>
    </row>
    <row r="48" spans="1:17" s="226" customFormat="1" ht="25.5" customHeight="1" x14ac:dyDescent="0.3">
      <c r="A48" s="220" t="s">
        <v>248</v>
      </c>
      <c r="B48" s="221">
        <v>112150.05864619001</v>
      </c>
      <c r="C48" s="221">
        <v>182852.34435994001</v>
      </c>
      <c r="D48" s="221">
        <v>125837.58881235</v>
      </c>
      <c r="E48" s="221">
        <v>247812.95219476998</v>
      </c>
      <c r="F48" s="222">
        <v>668652.94401325006</v>
      </c>
      <c r="G48" s="220" t="s">
        <v>248</v>
      </c>
      <c r="H48" s="221">
        <v>201543.25404254999</v>
      </c>
      <c r="I48" s="221">
        <v>200930.59734086</v>
      </c>
      <c r="J48" s="221">
        <v>184097.82842169001</v>
      </c>
      <c r="K48" s="221">
        <v>246172.17379615997</v>
      </c>
      <c r="L48" s="223">
        <v>832743.85360125988</v>
      </c>
      <c r="M48" s="221">
        <v>195441.49001189001</v>
      </c>
      <c r="N48" s="221">
        <v>216739.14781179998</v>
      </c>
      <c r="O48" s="224">
        <v>190032.99341200001</v>
      </c>
      <c r="P48" s="225"/>
      <c r="Q48" s="225"/>
    </row>
    <row r="49" spans="1:17" s="226" customFormat="1" ht="40.5" x14ac:dyDescent="0.3">
      <c r="A49" s="220" t="s">
        <v>249</v>
      </c>
      <c r="B49" s="221">
        <v>0</v>
      </c>
      <c r="C49" s="221">
        <v>0</v>
      </c>
      <c r="D49" s="221">
        <v>0</v>
      </c>
      <c r="E49" s="221">
        <v>0</v>
      </c>
      <c r="F49" s="222">
        <v>0</v>
      </c>
      <c r="G49" s="220" t="s">
        <v>249</v>
      </c>
      <c r="H49" s="221">
        <v>0</v>
      </c>
      <c r="I49" s="221">
        <v>0</v>
      </c>
      <c r="J49" s="221">
        <v>0</v>
      </c>
      <c r="K49" s="221">
        <v>0</v>
      </c>
      <c r="L49" s="223">
        <v>0</v>
      </c>
      <c r="M49" s="221">
        <v>0</v>
      </c>
      <c r="N49" s="221">
        <v>0</v>
      </c>
      <c r="O49" s="224">
        <v>0</v>
      </c>
      <c r="Q49" s="225"/>
    </row>
    <row r="50" spans="1:17" s="226" customFormat="1" ht="40.5" x14ac:dyDescent="0.3">
      <c r="A50" s="220" t="s">
        <v>250</v>
      </c>
      <c r="B50" s="221">
        <v>112150.05864619001</v>
      </c>
      <c r="C50" s="221">
        <v>182852.34435994001</v>
      </c>
      <c r="D50" s="221">
        <v>125837.58881235</v>
      </c>
      <c r="E50" s="221">
        <v>247812.95219476998</v>
      </c>
      <c r="F50" s="222">
        <v>668652.94401325006</v>
      </c>
      <c r="G50" s="220" t="s">
        <v>250</v>
      </c>
      <c r="H50" s="221">
        <v>201543.25404254999</v>
      </c>
      <c r="I50" s="221">
        <v>200930.59734086</v>
      </c>
      <c r="J50" s="221">
        <v>184097.82842169001</v>
      </c>
      <c r="K50" s="221">
        <v>246172.17379615997</v>
      </c>
      <c r="L50" s="223">
        <v>832743.85360125988</v>
      </c>
      <c r="M50" s="221">
        <v>195441.49001189001</v>
      </c>
      <c r="N50" s="221">
        <v>216739.14781179998</v>
      </c>
      <c r="O50" s="224">
        <v>190032.99341200001</v>
      </c>
      <c r="Q50" s="225"/>
    </row>
    <row r="51" spans="1:17" s="226" customFormat="1" ht="25.5" customHeight="1" x14ac:dyDescent="0.3">
      <c r="A51" s="220" t="s">
        <v>251</v>
      </c>
      <c r="B51" s="221">
        <v>0</v>
      </c>
      <c r="C51" s="221">
        <v>0</v>
      </c>
      <c r="D51" s="221">
        <v>0</v>
      </c>
      <c r="E51" s="221">
        <v>0</v>
      </c>
      <c r="F51" s="222">
        <v>0</v>
      </c>
      <c r="G51" s="220" t="s">
        <v>251</v>
      </c>
      <c r="H51" s="221">
        <v>0</v>
      </c>
      <c r="I51" s="221">
        <v>0</v>
      </c>
      <c r="J51" s="221">
        <v>0</v>
      </c>
      <c r="K51" s="221">
        <v>0</v>
      </c>
      <c r="L51" s="223">
        <v>0</v>
      </c>
      <c r="M51" s="221">
        <v>0</v>
      </c>
      <c r="N51" s="221">
        <v>0</v>
      </c>
      <c r="O51" s="224">
        <v>0</v>
      </c>
      <c r="Q51" s="225"/>
    </row>
    <row r="52" spans="1:17" s="226" customFormat="1" ht="40.5" x14ac:dyDescent="0.3">
      <c r="A52" s="220" t="s">
        <v>252</v>
      </c>
      <c r="B52" s="221">
        <v>0</v>
      </c>
      <c r="C52" s="221">
        <v>0</v>
      </c>
      <c r="D52" s="221">
        <v>0</v>
      </c>
      <c r="E52" s="221">
        <v>0</v>
      </c>
      <c r="F52" s="222">
        <v>0</v>
      </c>
      <c r="G52" s="220" t="s">
        <v>252</v>
      </c>
      <c r="H52" s="221">
        <v>0</v>
      </c>
      <c r="I52" s="221">
        <v>0</v>
      </c>
      <c r="J52" s="221">
        <v>0</v>
      </c>
      <c r="K52" s="221">
        <v>2.029379</v>
      </c>
      <c r="L52" s="223">
        <v>2.029379</v>
      </c>
      <c r="M52" s="221">
        <v>-13.540537</v>
      </c>
      <c r="N52" s="221">
        <v>0.44810299999999997</v>
      </c>
      <c r="O52" s="224">
        <v>0</v>
      </c>
      <c r="Q52" s="225"/>
    </row>
    <row r="53" spans="1:17" s="226" customFormat="1" ht="40.5" x14ac:dyDescent="0.3">
      <c r="A53" s="220" t="s">
        <v>253</v>
      </c>
      <c r="B53" s="221">
        <v>0</v>
      </c>
      <c r="C53" s="221">
        <v>0</v>
      </c>
      <c r="D53" s="221">
        <v>0</v>
      </c>
      <c r="E53" s="221">
        <v>0</v>
      </c>
      <c r="F53" s="222">
        <v>0</v>
      </c>
      <c r="G53" s="220" t="s">
        <v>253</v>
      </c>
      <c r="H53" s="221">
        <v>0</v>
      </c>
      <c r="I53" s="221">
        <v>0</v>
      </c>
      <c r="J53" s="221">
        <v>0</v>
      </c>
      <c r="K53" s="221">
        <v>0</v>
      </c>
      <c r="L53" s="223">
        <v>0</v>
      </c>
      <c r="M53" s="221">
        <v>0</v>
      </c>
      <c r="N53" s="221">
        <v>0</v>
      </c>
      <c r="O53" s="224">
        <v>0</v>
      </c>
      <c r="Q53" s="225"/>
    </row>
    <row r="54" spans="1:17" s="226" customFormat="1" ht="20.25" x14ac:dyDescent="0.3">
      <c r="A54" s="220" t="s">
        <v>254</v>
      </c>
      <c r="B54" s="221">
        <v>0</v>
      </c>
      <c r="C54" s="221">
        <v>0</v>
      </c>
      <c r="D54" s="221">
        <v>0</v>
      </c>
      <c r="E54" s="221">
        <v>0</v>
      </c>
      <c r="F54" s="222">
        <v>0</v>
      </c>
      <c r="G54" s="220" t="s">
        <v>254</v>
      </c>
      <c r="H54" s="221">
        <v>0</v>
      </c>
      <c r="I54" s="221">
        <v>0</v>
      </c>
      <c r="J54" s="221">
        <v>0</v>
      </c>
      <c r="K54" s="221">
        <v>2.029379</v>
      </c>
      <c r="L54" s="223">
        <v>2.029379</v>
      </c>
      <c r="M54" s="221">
        <v>-13.540537</v>
      </c>
      <c r="N54" s="221">
        <v>0.44810299999999997</v>
      </c>
      <c r="O54" s="224">
        <v>0</v>
      </c>
      <c r="Q54" s="225"/>
    </row>
    <row r="55" spans="1:17" s="226" customFormat="1" ht="20.25" x14ac:dyDescent="0.3">
      <c r="A55" s="220" t="s">
        <v>255</v>
      </c>
      <c r="B55" s="221">
        <v>-22172.016472790001</v>
      </c>
      <c r="C55" s="221">
        <v>4667.7429167999999</v>
      </c>
      <c r="D55" s="221">
        <v>7877.2778204899996</v>
      </c>
      <c r="E55" s="221">
        <v>-9658.8333009300004</v>
      </c>
      <c r="F55" s="222">
        <v>-19285.829036430005</v>
      </c>
      <c r="G55" s="220" t="s">
        <v>255</v>
      </c>
      <c r="H55" s="221">
        <v>39438.707789049993</v>
      </c>
      <c r="I55" s="221">
        <v>-2127.5870240600002</v>
      </c>
      <c r="J55" s="221">
        <v>-6822.7753681899994</v>
      </c>
      <c r="K55" s="221">
        <v>32836.525829049999</v>
      </c>
      <c r="L55" s="223">
        <v>63324.871225849995</v>
      </c>
      <c r="M55" s="221">
        <v>21751.220233480002</v>
      </c>
      <c r="N55" s="221">
        <v>94087.277284750002</v>
      </c>
      <c r="O55" s="224">
        <v>-6553.1911307700002</v>
      </c>
      <c r="Q55" s="225"/>
    </row>
    <row r="56" spans="1:17" s="226" customFormat="1" ht="40.5" x14ac:dyDescent="0.3">
      <c r="A56" s="220" t="s">
        <v>256</v>
      </c>
      <c r="B56" s="221">
        <v>0</v>
      </c>
      <c r="C56" s="221">
        <v>0</v>
      </c>
      <c r="D56" s="221">
        <v>0</v>
      </c>
      <c r="E56" s="221">
        <v>0</v>
      </c>
      <c r="F56" s="222">
        <v>0</v>
      </c>
      <c r="G56" s="220" t="s">
        <v>256</v>
      </c>
      <c r="H56" s="221">
        <v>0</v>
      </c>
      <c r="I56" s="221">
        <v>0</v>
      </c>
      <c r="J56" s="221">
        <v>0</v>
      </c>
      <c r="K56" s="221">
        <v>0</v>
      </c>
      <c r="L56" s="223">
        <v>0</v>
      </c>
      <c r="M56" s="221">
        <v>0</v>
      </c>
      <c r="N56" s="221">
        <v>0</v>
      </c>
      <c r="O56" s="224">
        <v>0</v>
      </c>
      <c r="Q56" s="225"/>
    </row>
    <row r="57" spans="1:17" s="226" customFormat="1" ht="20.25" x14ac:dyDescent="0.3">
      <c r="A57" s="220" t="s">
        <v>257</v>
      </c>
      <c r="B57" s="221">
        <v>-22172.016472790001</v>
      </c>
      <c r="C57" s="221">
        <v>4667.7429167999999</v>
      </c>
      <c r="D57" s="221">
        <v>7877.2778204899996</v>
      </c>
      <c r="E57" s="221">
        <v>-9658.8333009300004</v>
      </c>
      <c r="F57" s="222">
        <v>-19285.829036430005</v>
      </c>
      <c r="G57" s="220" t="s">
        <v>257</v>
      </c>
      <c r="H57" s="221">
        <v>39438.707789049993</v>
      </c>
      <c r="I57" s="221">
        <v>-2127.5870240600002</v>
      </c>
      <c r="J57" s="221">
        <v>-6822.7753681899994</v>
      </c>
      <c r="K57" s="221">
        <v>32836.525829049999</v>
      </c>
      <c r="L57" s="223">
        <v>63324.871225849995</v>
      </c>
      <c r="M57" s="221">
        <v>21751.220233480002</v>
      </c>
      <c r="N57" s="221">
        <v>94087.277284750002</v>
      </c>
      <c r="O57" s="224">
        <v>-6553.1911307700002</v>
      </c>
      <c r="Q57" s="225"/>
    </row>
    <row r="58" spans="1:17" s="226" customFormat="1" ht="20.25" x14ac:dyDescent="0.3">
      <c r="A58" s="220" t="s">
        <v>258</v>
      </c>
      <c r="B58" s="221">
        <v>0</v>
      </c>
      <c r="C58" s="221">
        <v>0</v>
      </c>
      <c r="D58" s="221">
        <v>0</v>
      </c>
      <c r="E58" s="221">
        <v>0</v>
      </c>
      <c r="F58" s="222">
        <v>0</v>
      </c>
      <c r="G58" s="220" t="s">
        <v>258</v>
      </c>
      <c r="H58" s="221">
        <v>-11.456602</v>
      </c>
      <c r="I58" s="221">
        <v>23.566621000000001</v>
      </c>
      <c r="J58" s="221">
        <v>-14.072939999999999</v>
      </c>
      <c r="K58" s="221">
        <v>0</v>
      </c>
      <c r="L58" s="223">
        <v>-1.9629209999999979</v>
      </c>
      <c r="M58" s="221">
        <v>0</v>
      </c>
      <c r="N58" s="221">
        <v>0</v>
      </c>
      <c r="O58" s="224">
        <v>0</v>
      </c>
      <c r="Q58" s="225"/>
    </row>
    <row r="59" spans="1:17" s="226" customFormat="1" ht="40.5" x14ac:dyDescent="0.3">
      <c r="A59" s="220" t="s">
        <v>259</v>
      </c>
      <c r="B59" s="221">
        <v>0</v>
      </c>
      <c r="C59" s="221">
        <v>0</v>
      </c>
      <c r="D59" s="221">
        <v>0</v>
      </c>
      <c r="E59" s="221">
        <v>0</v>
      </c>
      <c r="F59" s="222">
        <v>0</v>
      </c>
      <c r="G59" s="220" t="s">
        <v>259</v>
      </c>
      <c r="H59" s="221">
        <v>0</v>
      </c>
      <c r="I59" s="221">
        <v>0</v>
      </c>
      <c r="J59" s="221">
        <v>0</v>
      </c>
      <c r="K59" s="221">
        <v>0</v>
      </c>
      <c r="L59" s="223">
        <v>0</v>
      </c>
      <c r="M59" s="221">
        <v>0</v>
      </c>
      <c r="N59" s="221">
        <v>0</v>
      </c>
      <c r="O59" s="224">
        <v>0</v>
      </c>
      <c r="Q59" s="225"/>
    </row>
    <row r="60" spans="1:17" s="226" customFormat="1" ht="40.5" x14ac:dyDescent="0.3">
      <c r="A60" s="220" t="s">
        <v>260</v>
      </c>
      <c r="B60" s="221">
        <v>0</v>
      </c>
      <c r="C60" s="221">
        <v>0</v>
      </c>
      <c r="D60" s="221">
        <v>0</v>
      </c>
      <c r="E60" s="221">
        <v>0</v>
      </c>
      <c r="F60" s="222">
        <v>0</v>
      </c>
      <c r="G60" s="220" t="s">
        <v>260</v>
      </c>
      <c r="H60" s="221">
        <v>0</v>
      </c>
      <c r="I60" s="221">
        <v>0</v>
      </c>
      <c r="J60" s="221">
        <v>0</v>
      </c>
      <c r="K60" s="221">
        <v>0</v>
      </c>
      <c r="L60" s="223">
        <v>0</v>
      </c>
      <c r="M60" s="221">
        <v>0</v>
      </c>
      <c r="N60" s="221">
        <v>0</v>
      </c>
      <c r="O60" s="224">
        <v>0</v>
      </c>
      <c r="Q60" s="225"/>
    </row>
    <row r="61" spans="1:17" s="226" customFormat="1" ht="40.5" x14ac:dyDescent="0.3">
      <c r="A61" s="220" t="s">
        <v>261</v>
      </c>
      <c r="B61" s="221">
        <v>-22172.016472790001</v>
      </c>
      <c r="C61" s="221">
        <v>4667.7429167999999</v>
      </c>
      <c r="D61" s="221">
        <v>7877.2778204899996</v>
      </c>
      <c r="E61" s="221">
        <v>-9658.8333009300004</v>
      </c>
      <c r="F61" s="222">
        <v>-19285.829036430005</v>
      </c>
      <c r="G61" s="220" t="s">
        <v>261</v>
      </c>
      <c r="H61" s="221">
        <v>39427.251187049995</v>
      </c>
      <c r="I61" s="221">
        <v>-2104.0204030600003</v>
      </c>
      <c r="J61" s="221">
        <v>-6836.8483081899994</v>
      </c>
      <c r="K61" s="221">
        <v>32838.555208049998</v>
      </c>
      <c r="L61" s="223">
        <v>63324.937683849996</v>
      </c>
      <c r="M61" s="221">
        <v>21737.679696480005</v>
      </c>
      <c r="N61" s="221">
        <v>94087.725387750004</v>
      </c>
      <c r="O61" s="224">
        <v>-6553.1911307700002</v>
      </c>
      <c r="Q61" s="225"/>
    </row>
    <row r="62" spans="1:17" s="226" customFormat="1" ht="20.25" x14ac:dyDescent="0.3">
      <c r="A62" s="220" t="s">
        <v>262</v>
      </c>
      <c r="B62" s="221">
        <v>-603.56949577</v>
      </c>
      <c r="C62" s="221">
        <v>1808.5210438399999</v>
      </c>
      <c r="D62" s="221">
        <v>0</v>
      </c>
      <c r="E62" s="221">
        <v>0</v>
      </c>
      <c r="F62" s="222">
        <v>1204.9515480699999</v>
      </c>
      <c r="G62" s="220" t="s">
        <v>262</v>
      </c>
      <c r="H62" s="221">
        <v>1691.03162324</v>
      </c>
      <c r="I62" s="221">
        <v>61.404150209999976</v>
      </c>
      <c r="J62" s="221">
        <v>410.80572326999999</v>
      </c>
      <c r="K62" s="221">
        <v>0</v>
      </c>
      <c r="L62" s="223">
        <v>2163.2414967199998</v>
      </c>
      <c r="M62" s="221">
        <v>2769.82018694</v>
      </c>
      <c r="N62" s="221">
        <v>6343.4694301099998</v>
      </c>
      <c r="O62" s="224">
        <v>79.94336856999999</v>
      </c>
      <c r="Q62" s="225"/>
    </row>
    <row r="63" spans="1:17" s="226" customFormat="1" ht="40.5" x14ac:dyDescent="0.3">
      <c r="A63" s="220" t="s">
        <v>263</v>
      </c>
      <c r="B63" s="221">
        <v>-21568.446977019998</v>
      </c>
      <c r="C63" s="221">
        <v>2859.2218729600004</v>
      </c>
      <c r="D63" s="221">
        <v>7877.2778204899996</v>
      </c>
      <c r="E63" s="221">
        <v>-9658.8333009300004</v>
      </c>
      <c r="F63" s="222">
        <v>-20490.7805845</v>
      </c>
      <c r="G63" s="220" t="s">
        <v>263</v>
      </c>
      <c r="H63" s="221">
        <v>37736.219563809995</v>
      </c>
      <c r="I63" s="221">
        <v>-2165.4245532699997</v>
      </c>
      <c r="J63" s="221">
        <v>-7247.6540314599979</v>
      </c>
      <c r="K63" s="221">
        <v>32838.555208049998</v>
      </c>
      <c r="L63" s="223">
        <v>61161.696187129994</v>
      </c>
      <c r="M63" s="221">
        <v>18967.859509540001</v>
      </c>
      <c r="N63" s="221">
        <v>87744.255957640009</v>
      </c>
      <c r="O63" s="224">
        <v>-6633.1344993399998</v>
      </c>
      <c r="Q63" s="225"/>
    </row>
    <row r="64" spans="1:17" s="226" customFormat="1" ht="25.5" customHeight="1" x14ac:dyDescent="0.3">
      <c r="A64" s="220" t="s">
        <v>264</v>
      </c>
      <c r="B64" s="221">
        <v>90581.611669170001</v>
      </c>
      <c r="C64" s="221">
        <v>185711.56623289999</v>
      </c>
      <c r="D64" s="221">
        <v>133714.86663283998</v>
      </c>
      <c r="E64" s="221">
        <v>238154.11889384003</v>
      </c>
      <c r="F64" s="222">
        <v>648162.16342875001</v>
      </c>
      <c r="G64" s="220" t="s">
        <v>264</v>
      </c>
      <c r="H64" s="221">
        <v>239279.47360636003</v>
      </c>
      <c r="I64" s="221">
        <v>198765.17278759001</v>
      </c>
      <c r="J64" s="221">
        <v>176850.17439022998</v>
      </c>
      <c r="K64" s="221">
        <v>279010.72900420998</v>
      </c>
      <c r="L64" s="223">
        <v>893905.54978838994</v>
      </c>
      <c r="M64" s="221">
        <v>214409.34952143001</v>
      </c>
      <c r="N64" s="221">
        <v>304483.40376944002</v>
      </c>
      <c r="O64" s="224">
        <v>183399.85891265998</v>
      </c>
      <c r="Q64" s="225"/>
    </row>
    <row r="65" spans="1:17" s="226" customFormat="1" ht="25.5" customHeight="1" x14ac:dyDescent="0.3">
      <c r="A65" s="220" t="s">
        <v>265</v>
      </c>
      <c r="B65" s="221">
        <v>0</v>
      </c>
      <c r="C65" s="221">
        <v>0</v>
      </c>
      <c r="D65" s="221">
        <v>0</v>
      </c>
      <c r="E65" s="221">
        <v>0</v>
      </c>
      <c r="F65" s="222">
        <v>0</v>
      </c>
      <c r="G65" s="220" t="s">
        <v>265</v>
      </c>
      <c r="H65" s="221">
        <v>0</v>
      </c>
      <c r="I65" s="221">
        <v>0</v>
      </c>
      <c r="J65" s="221">
        <v>0</v>
      </c>
      <c r="K65" s="221">
        <v>0</v>
      </c>
      <c r="L65" s="223">
        <v>0</v>
      </c>
      <c r="M65" s="221">
        <v>0</v>
      </c>
      <c r="N65" s="221">
        <v>0</v>
      </c>
      <c r="O65" s="224">
        <v>0</v>
      </c>
      <c r="Q65" s="225"/>
    </row>
    <row r="66" spans="1:17" s="226" customFormat="1" ht="25.5" customHeight="1" x14ac:dyDescent="0.3">
      <c r="A66" s="220" t="s">
        <v>266</v>
      </c>
      <c r="B66" s="221">
        <v>795.07396154999992</v>
      </c>
      <c r="C66" s="221">
        <v>1143.8675692699999</v>
      </c>
      <c r="D66" s="221">
        <v>3858.5466386200001</v>
      </c>
      <c r="E66" s="221">
        <v>2980.1173191900002</v>
      </c>
      <c r="F66" s="222">
        <v>8777.6054886300008</v>
      </c>
      <c r="G66" s="220" t="s">
        <v>266</v>
      </c>
      <c r="H66" s="221">
        <v>1653.3084826699999</v>
      </c>
      <c r="I66" s="221">
        <v>-478.49643189</v>
      </c>
      <c r="J66" s="221">
        <v>2422.1906783600002</v>
      </c>
      <c r="K66" s="221">
        <v>737.66890656999999</v>
      </c>
      <c r="L66" s="223">
        <v>4334.6716357100004</v>
      </c>
      <c r="M66" s="221">
        <v>447.96204292999994</v>
      </c>
      <c r="N66" s="221">
        <v>29.380838749999999</v>
      </c>
      <c r="O66" s="224">
        <v>19.697530260000001</v>
      </c>
      <c r="Q66" s="225"/>
    </row>
    <row r="67" spans="1:17" s="226" customFormat="1" ht="25.5" customHeight="1" x14ac:dyDescent="0.3">
      <c r="A67" s="220" t="s">
        <v>267</v>
      </c>
      <c r="B67" s="221">
        <v>2576.0007676800001</v>
      </c>
      <c r="C67" s="221">
        <v>3021.8146635399999</v>
      </c>
      <c r="D67" s="221">
        <v>4665.2348540000003</v>
      </c>
      <c r="E67" s="221">
        <v>6200.0736956499995</v>
      </c>
      <c r="F67" s="222">
        <v>16463.123980870001</v>
      </c>
      <c r="G67" s="220" t="s">
        <v>267</v>
      </c>
      <c r="H67" s="221">
        <v>6408.0704532299997</v>
      </c>
      <c r="I67" s="221">
        <v>3023.5861096500003</v>
      </c>
      <c r="J67" s="221">
        <v>6047.8277199799995</v>
      </c>
      <c r="K67" s="221">
        <v>6582.6559595099998</v>
      </c>
      <c r="L67" s="223">
        <v>22062.140242369998</v>
      </c>
      <c r="M67" s="221">
        <v>3764.67608363</v>
      </c>
      <c r="N67" s="221">
        <v>4953.3952906699997</v>
      </c>
      <c r="O67" s="224">
        <v>1460.6120891800001</v>
      </c>
      <c r="Q67" s="225"/>
    </row>
    <row r="68" spans="1:17" s="226" customFormat="1" ht="25.5" customHeight="1" x14ac:dyDescent="0.3">
      <c r="A68" s="220" t="s">
        <v>268</v>
      </c>
      <c r="B68" s="221">
        <v>0</v>
      </c>
      <c r="C68" s="221">
        <v>2416.8910000000001</v>
      </c>
      <c r="D68" s="221">
        <v>0</v>
      </c>
      <c r="E68" s="221">
        <v>0</v>
      </c>
      <c r="F68" s="222">
        <v>2416.8910000000001</v>
      </c>
      <c r="G68" s="220" t="s">
        <v>268</v>
      </c>
      <c r="H68" s="221">
        <v>0</v>
      </c>
      <c r="I68" s="221">
        <v>0</v>
      </c>
      <c r="J68" s="221">
        <v>0</v>
      </c>
      <c r="K68" s="221">
        <v>0</v>
      </c>
      <c r="L68" s="223">
        <v>0</v>
      </c>
      <c r="M68" s="221">
        <v>0</v>
      </c>
      <c r="N68" s="221">
        <v>0</v>
      </c>
      <c r="O68" s="224">
        <v>0</v>
      </c>
      <c r="Q68" s="225"/>
    </row>
    <row r="69" spans="1:17" s="226" customFormat="1" ht="25.5" customHeight="1" x14ac:dyDescent="0.3">
      <c r="A69" s="220" t="s">
        <v>269</v>
      </c>
      <c r="B69" s="221">
        <v>0</v>
      </c>
      <c r="C69" s="221">
        <v>2416.8910000000001</v>
      </c>
      <c r="D69" s="221">
        <v>0</v>
      </c>
      <c r="E69" s="221">
        <v>0</v>
      </c>
      <c r="F69" s="222">
        <v>2416.8910000000001</v>
      </c>
      <c r="G69" s="220" t="s">
        <v>269</v>
      </c>
      <c r="H69" s="221">
        <v>0</v>
      </c>
      <c r="I69" s="221">
        <v>0</v>
      </c>
      <c r="J69" s="221">
        <v>0</v>
      </c>
      <c r="K69" s="221">
        <v>0</v>
      </c>
      <c r="L69" s="223">
        <v>0</v>
      </c>
      <c r="M69" s="221">
        <v>0</v>
      </c>
      <c r="N69" s="221">
        <v>0</v>
      </c>
      <c r="O69" s="224">
        <v>0</v>
      </c>
      <c r="Q69" s="225"/>
    </row>
    <row r="70" spans="1:17" s="226" customFormat="1" ht="25.5" customHeight="1" x14ac:dyDescent="0.3">
      <c r="A70" s="220" t="s">
        <v>270</v>
      </c>
      <c r="B70" s="221">
        <v>0</v>
      </c>
      <c r="C70" s="221">
        <v>0</v>
      </c>
      <c r="D70" s="221">
        <v>0</v>
      </c>
      <c r="E70" s="221">
        <v>0</v>
      </c>
      <c r="F70" s="222">
        <v>0</v>
      </c>
      <c r="G70" s="220" t="s">
        <v>270</v>
      </c>
      <c r="H70" s="221">
        <v>0</v>
      </c>
      <c r="I70" s="221">
        <v>0</v>
      </c>
      <c r="J70" s="221">
        <v>0</v>
      </c>
      <c r="K70" s="221">
        <v>0</v>
      </c>
      <c r="L70" s="223">
        <v>0</v>
      </c>
      <c r="M70" s="221">
        <v>0</v>
      </c>
      <c r="N70" s="221">
        <v>0</v>
      </c>
      <c r="O70" s="224">
        <v>0</v>
      </c>
      <c r="Q70" s="225"/>
    </row>
    <row r="71" spans="1:17" s="226" customFormat="1" ht="25.5" customHeight="1" x14ac:dyDescent="0.3">
      <c r="A71" s="220" t="s">
        <v>271</v>
      </c>
      <c r="B71" s="221">
        <v>0</v>
      </c>
      <c r="C71" s="221">
        <v>0</v>
      </c>
      <c r="D71" s="221">
        <v>0</v>
      </c>
      <c r="E71" s="221">
        <v>0</v>
      </c>
      <c r="F71" s="222">
        <v>0</v>
      </c>
      <c r="G71" s="220" t="s">
        <v>271</v>
      </c>
      <c r="H71" s="221">
        <v>0</v>
      </c>
      <c r="I71" s="221">
        <v>0</v>
      </c>
      <c r="J71" s="221">
        <v>0</v>
      </c>
      <c r="K71" s="221">
        <v>0</v>
      </c>
      <c r="L71" s="223">
        <v>0</v>
      </c>
      <c r="M71" s="221">
        <v>0</v>
      </c>
      <c r="N71" s="221">
        <v>0</v>
      </c>
      <c r="O71" s="224">
        <v>0</v>
      </c>
      <c r="Q71" s="225"/>
    </row>
    <row r="72" spans="1:17" s="226" customFormat="1" ht="25.5" customHeight="1" thickBot="1" x14ac:dyDescent="0.35">
      <c r="A72" s="227" t="s">
        <v>272</v>
      </c>
      <c r="B72" s="228">
        <v>0</v>
      </c>
      <c r="C72" s="228">
        <v>0</v>
      </c>
      <c r="D72" s="228">
        <v>0</v>
      </c>
      <c r="E72" s="228">
        <v>0</v>
      </c>
      <c r="F72" s="230">
        <v>0</v>
      </c>
      <c r="G72" s="227" t="s">
        <v>272</v>
      </c>
      <c r="H72" s="228">
        <v>0</v>
      </c>
      <c r="I72" s="228">
        <v>0</v>
      </c>
      <c r="J72" s="228">
        <v>0</v>
      </c>
      <c r="K72" s="228">
        <v>0</v>
      </c>
      <c r="L72" s="231">
        <v>0</v>
      </c>
      <c r="M72" s="228">
        <v>0</v>
      </c>
      <c r="N72" s="228">
        <v>0</v>
      </c>
      <c r="O72" s="232">
        <v>0</v>
      </c>
      <c r="Q72" s="225"/>
    </row>
    <row r="73" spans="1:17" s="226" customFormat="1" ht="25.5" customHeight="1" x14ac:dyDescent="0.3">
      <c r="A73" s="312"/>
      <c r="B73" s="313"/>
      <c r="C73" s="313"/>
      <c r="D73" s="313"/>
      <c r="E73" s="313"/>
      <c r="F73" s="314"/>
      <c r="G73" s="312"/>
      <c r="H73" s="313"/>
      <c r="I73" s="313"/>
      <c r="J73" s="313"/>
      <c r="K73" s="313"/>
      <c r="L73" s="314"/>
      <c r="M73" s="313"/>
      <c r="N73" s="313"/>
      <c r="O73" s="313"/>
      <c r="Q73" s="225"/>
    </row>
    <row r="74" spans="1:17" s="226" customFormat="1" ht="25.5" customHeight="1" x14ac:dyDescent="0.3">
      <c r="A74" s="315" t="s">
        <v>132</v>
      </c>
      <c r="B74" s="316" t="s">
        <v>199</v>
      </c>
      <c r="C74" s="316" t="s">
        <v>200</v>
      </c>
      <c r="D74" s="316" t="s">
        <v>201</v>
      </c>
      <c r="E74" s="316" t="s">
        <v>202</v>
      </c>
      <c r="F74" s="316" t="s">
        <v>199</v>
      </c>
      <c r="G74" s="316" t="s">
        <v>200</v>
      </c>
      <c r="H74" s="316" t="s">
        <v>201</v>
      </c>
      <c r="I74" s="316" t="s">
        <v>202</v>
      </c>
      <c r="J74" s="316" t="s">
        <v>199</v>
      </c>
      <c r="K74" s="316" t="s">
        <v>200</v>
      </c>
      <c r="L74" s="317" t="s">
        <v>201</v>
      </c>
      <c r="M74" s="313"/>
      <c r="N74" s="313"/>
      <c r="O74" s="313"/>
      <c r="Q74" s="225"/>
    </row>
    <row r="75" spans="1:17" s="226" customFormat="1" ht="25.5" customHeight="1" x14ac:dyDescent="0.3">
      <c r="A75" s="318" t="s">
        <v>350</v>
      </c>
      <c r="B75" s="319">
        <v>12617378.647688201</v>
      </c>
      <c r="C75" s="319">
        <v>12237051.942030942</v>
      </c>
      <c r="D75" s="319">
        <v>12453140.606994612</v>
      </c>
      <c r="E75" s="319">
        <v>12149201.780482549</v>
      </c>
      <c r="F75" s="319">
        <v>12365108.030270871</v>
      </c>
      <c r="G75" s="319">
        <v>12576646.4881781</v>
      </c>
      <c r="H75" s="319">
        <v>13632061.429219512</v>
      </c>
      <c r="I75" s="319">
        <v>14673185.671982773</v>
      </c>
      <c r="J75" s="319">
        <v>15543131.217278987</v>
      </c>
      <c r="K75" s="319">
        <v>15858916.75834514</v>
      </c>
      <c r="L75" s="320">
        <v>16233173.482828571</v>
      </c>
      <c r="M75" s="313"/>
      <c r="N75" s="313"/>
      <c r="O75" s="313"/>
      <c r="Q75" s="225"/>
    </row>
    <row r="76" spans="1:17" s="226" customFormat="1" ht="25.5" customHeight="1" x14ac:dyDescent="0.3">
      <c r="A76" s="318" t="s">
        <v>351</v>
      </c>
      <c r="B76" s="319">
        <v>4547203.7342428593</v>
      </c>
      <c r="C76" s="319">
        <v>4797321.2233688403</v>
      </c>
      <c r="D76" s="319">
        <v>5011919.4616336916</v>
      </c>
      <c r="E76" s="319">
        <v>5542452.4435213692</v>
      </c>
      <c r="F76" s="319">
        <v>5871246.0558667006</v>
      </c>
      <c r="G76" s="319">
        <v>6290171.0003816504</v>
      </c>
      <c r="H76" s="319">
        <v>6146438.8864441812</v>
      </c>
      <c r="I76" s="319">
        <v>5905867.117172339</v>
      </c>
      <c r="J76" s="319">
        <v>6530960.6939194798</v>
      </c>
      <c r="K76" s="319">
        <v>6168642.0541956006</v>
      </c>
      <c r="L76" s="320">
        <v>6035687.8413027395</v>
      </c>
      <c r="M76" s="313"/>
      <c r="N76" s="313"/>
      <c r="O76" s="313"/>
      <c r="Q76" s="225"/>
    </row>
    <row r="77" spans="1:17" s="226" customFormat="1" ht="25.5" customHeight="1" x14ac:dyDescent="0.3">
      <c r="A77" s="318" t="s">
        <v>352</v>
      </c>
      <c r="B77" s="319">
        <v>19695478.009183526</v>
      </c>
      <c r="C77" s="319">
        <v>20060826.32139181</v>
      </c>
      <c r="D77" s="319">
        <v>20606137.37409284</v>
      </c>
      <c r="E77" s="319">
        <v>21432239.118489902</v>
      </c>
      <c r="F77" s="319">
        <v>21626925.929791253</v>
      </c>
      <c r="G77" s="319">
        <v>22514780.720938601</v>
      </c>
      <c r="H77" s="319">
        <v>22518439.97878705</v>
      </c>
      <c r="I77" s="319">
        <v>23751285.756553937</v>
      </c>
      <c r="J77" s="319">
        <v>25952659.181880176</v>
      </c>
      <c r="K77" s="319">
        <v>27843415.010505028</v>
      </c>
      <c r="L77" s="320">
        <v>29533515.161810782</v>
      </c>
      <c r="M77" s="313"/>
      <c r="N77" s="313"/>
      <c r="O77" s="313"/>
      <c r="Q77" s="225"/>
    </row>
    <row r="78" spans="1:17" s="226" customFormat="1" ht="25.5" customHeight="1" x14ac:dyDescent="0.3">
      <c r="A78" s="318" t="s">
        <v>353</v>
      </c>
      <c r="B78" s="319">
        <v>17.352922743658194</v>
      </c>
      <c r="C78" s="319">
        <v>16.783782356724011</v>
      </c>
      <c r="D78" s="319">
        <v>16.588186804893912</v>
      </c>
      <c r="E78" s="319">
        <v>16.170000000000002</v>
      </c>
      <c r="F78" s="319">
        <v>14.924852332033314</v>
      </c>
      <c r="G78" s="319">
        <v>15.795169063040603</v>
      </c>
      <c r="H78" s="319">
        <v>15.152985100723052</v>
      </c>
      <c r="I78" s="319">
        <v>13.962710157023082</v>
      </c>
      <c r="J78" s="319">
        <v>12.695058783396998</v>
      </c>
      <c r="K78" s="319">
        <v>12.220586905434326</v>
      </c>
      <c r="L78" s="321">
        <v>11.551408937643906</v>
      </c>
      <c r="M78" s="313"/>
      <c r="N78" s="313"/>
      <c r="O78" s="313"/>
      <c r="Q78" s="225"/>
    </row>
    <row r="79" spans="1:17" s="226" customFormat="1" ht="25.5" customHeight="1" x14ac:dyDescent="0.3">
      <c r="A79" s="318" t="s">
        <v>354</v>
      </c>
      <c r="B79" s="319">
        <v>4.3184259628557342</v>
      </c>
      <c r="C79" s="319">
        <v>4.5558956656461955</v>
      </c>
      <c r="D79" s="319">
        <v>4.4771947896071529</v>
      </c>
      <c r="E79" s="319">
        <v>4.300998641040886</v>
      </c>
      <c r="F79" s="319">
        <v>4.373795970791841</v>
      </c>
      <c r="G79" s="319">
        <v>4.3709425871098571</v>
      </c>
      <c r="H79" s="319">
        <v>4.2373871694377083</v>
      </c>
      <c r="I79" s="319">
        <v>3.5168642189120778</v>
      </c>
      <c r="J79" s="319">
        <v>3.3693984474729377</v>
      </c>
      <c r="K79" s="319">
        <v>2.8530007733321736</v>
      </c>
      <c r="L79" s="321">
        <v>1.98</v>
      </c>
      <c r="M79" s="313"/>
      <c r="N79" s="313"/>
      <c r="O79" s="313"/>
      <c r="Q79" s="225"/>
    </row>
    <row r="80" spans="1:17" s="226" customFormat="1" ht="25.5" customHeight="1" thickBot="1" x14ac:dyDescent="0.35">
      <c r="A80" s="322" t="s">
        <v>355</v>
      </c>
      <c r="B80" s="323">
        <v>18.98</v>
      </c>
      <c r="C80" s="323">
        <v>11.18</v>
      </c>
      <c r="D80" s="323">
        <v>3.29</v>
      </c>
      <c r="E80" s="323">
        <v>15.1</v>
      </c>
      <c r="F80" s="323">
        <v>13.45</v>
      </c>
      <c r="G80" s="323">
        <v>9.17</v>
      </c>
      <c r="H80" s="323">
        <v>8.7100000000000009</v>
      </c>
      <c r="I80" s="324">
        <v>3.4</v>
      </c>
      <c r="J80" s="324">
        <v>8.31</v>
      </c>
      <c r="K80" s="324">
        <v>5.81</v>
      </c>
      <c r="L80" s="325">
        <v>4.6633333333333331</v>
      </c>
      <c r="M80" s="313"/>
      <c r="N80" s="313"/>
      <c r="O80" s="313"/>
      <c r="Q80" s="225"/>
    </row>
    <row r="81" spans="1:22" ht="20.25" x14ac:dyDescent="0.3">
      <c r="A81" s="326" t="s">
        <v>321</v>
      </c>
      <c r="B81" s="327"/>
      <c r="C81" s="327"/>
      <c r="D81" s="327"/>
      <c r="E81" s="327"/>
      <c r="F81" s="327"/>
      <c r="G81" s="327"/>
      <c r="H81" s="327"/>
      <c r="I81" s="328"/>
      <c r="J81" s="328"/>
      <c r="K81" s="328"/>
      <c r="L81" s="328"/>
      <c r="M81" s="207"/>
      <c r="N81" s="207"/>
      <c r="Q81" s="225"/>
    </row>
    <row r="82" spans="1:22" s="279" customFormat="1" ht="20.25" x14ac:dyDescent="0.3">
      <c r="A82" s="329" t="s">
        <v>273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Q82" s="280"/>
    </row>
    <row r="83" spans="1:22" s="279" customFormat="1" ht="20.25" x14ac:dyDescent="0.3">
      <c r="A83" s="329"/>
      <c r="B83" s="330"/>
      <c r="C83" s="330"/>
      <c r="D83" s="330"/>
      <c r="E83" s="330"/>
      <c r="F83" s="330"/>
      <c r="G83" s="330"/>
      <c r="H83" s="330"/>
      <c r="I83" s="330"/>
      <c r="J83" s="330"/>
      <c r="K83" s="330"/>
      <c r="L83" s="330"/>
      <c r="Q83" s="280"/>
    </row>
    <row r="84" spans="1:22" s="279" customFormat="1" ht="20.25" x14ac:dyDescent="0.3">
      <c r="A84" s="331"/>
      <c r="B84" s="332"/>
      <c r="C84" s="332"/>
      <c r="D84" s="332"/>
      <c r="E84" s="332"/>
      <c r="F84" s="332"/>
      <c r="G84" s="332"/>
      <c r="H84" s="332"/>
      <c r="I84" s="332"/>
      <c r="J84" s="332"/>
      <c r="K84" s="332"/>
      <c r="L84" s="332"/>
      <c r="Q84" s="280"/>
    </row>
    <row r="85" spans="1:22" ht="23.25" thickBot="1" x14ac:dyDescent="0.35">
      <c r="A85" s="234" t="s">
        <v>274</v>
      </c>
      <c r="B85" s="234"/>
      <c r="C85" s="234"/>
      <c r="D85" s="234"/>
      <c r="E85" s="234"/>
      <c r="F85" s="234"/>
      <c r="G85" s="234"/>
      <c r="H85" s="234"/>
      <c r="I85" s="234"/>
      <c r="J85" s="14"/>
      <c r="K85" s="14"/>
      <c r="L85" s="235"/>
      <c r="M85" s="14"/>
      <c r="N85" s="14"/>
      <c r="O85" s="14"/>
      <c r="P85" s="235"/>
      <c r="Q85" s="235"/>
      <c r="R85" s="235"/>
      <c r="S85" s="235"/>
      <c r="T85" s="235"/>
      <c r="U85" s="14"/>
      <c r="V85" s="14"/>
    </row>
    <row r="86" spans="1:22" ht="16.5" thickBot="1" x14ac:dyDescent="0.3">
      <c r="A86" s="236"/>
      <c r="B86" s="237"/>
      <c r="C86" s="237"/>
      <c r="D86" s="237"/>
      <c r="E86" s="237"/>
      <c r="F86" s="238"/>
      <c r="G86" s="239"/>
      <c r="H86" s="237"/>
      <c r="I86" s="237"/>
      <c r="J86" s="237"/>
      <c r="K86" s="237"/>
      <c r="L86" s="237"/>
      <c r="M86" s="237"/>
      <c r="N86" s="237"/>
      <c r="O86" s="238"/>
      <c r="P86" s="14"/>
      <c r="Q86" s="14"/>
      <c r="R86" s="14"/>
      <c r="S86" s="14"/>
      <c r="T86" s="235"/>
      <c r="U86" s="235"/>
      <c r="V86" s="235"/>
    </row>
    <row r="87" spans="1:22" ht="20.25" x14ac:dyDescent="0.3">
      <c r="A87" s="240"/>
      <c r="B87" s="241">
        <v>2016</v>
      </c>
      <c r="C87" s="241"/>
      <c r="D87" s="241"/>
      <c r="E87" s="241"/>
      <c r="F87" s="242">
        <v>2017</v>
      </c>
      <c r="G87" s="243"/>
      <c r="H87" s="241"/>
      <c r="I87" s="241"/>
      <c r="J87" s="241">
        <v>2018</v>
      </c>
      <c r="K87" s="241"/>
      <c r="L87" s="241"/>
      <c r="M87" s="241"/>
      <c r="N87" s="241"/>
      <c r="O87" s="242">
        <v>2019</v>
      </c>
      <c r="P87" s="244"/>
      <c r="Q87" s="244"/>
      <c r="R87" s="244"/>
      <c r="S87" s="245"/>
      <c r="T87" s="246">
        <v>2020</v>
      </c>
      <c r="U87" s="247"/>
      <c r="V87" s="248"/>
    </row>
    <row r="88" spans="1:22" ht="37.5" x14ac:dyDescent="0.25">
      <c r="A88" s="249" t="s">
        <v>275</v>
      </c>
      <c r="B88" s="250" t="s">
        <v>199</v>
      </c>
      <c r="C88" s="250" t="s">
        <v>200</v>
      </c>
      <c r="D88" s="250" t="s">
        <v>201</v>
      </c>
      <c r="E88" s="250" t="s">
        <v>202</v>
      </c>
      <c r="F88" s="251" t="s">
        <v>199</v>
      </c>
      <c r="G88" s="252" t="s">
        <v>200</v>
      </c>
      <c r="H88" s="250" t="s">
        <v>201</v>
      </c>
      <c r="I88" s="250" t="s">
        <v>202</v>
      </c>
      <c r="J88" s="250" t="s">
        <v>199</v>
      </c>
      <c r="K88" s="250" t="s">
        <v>200</v>
      </c>
      <c r="L88" s="250" t="s">
        <v>201</v>
      </c>
      <c r="M88" s="250" t="s">
        <v>202</v>
      </c>
      <c r="N88" s="253" t="s">
        <v>203</v>
      </c>
      <c r="O88" s="251" t="s">
        <v>199</v>
      </c>
      <c r="P88" s="254" t="s">
        <v>276</v>
      </c>
      <c r="Q88" s="254" t="s">
        <v>201</v>
      </c>
      <c r="R88" s="254" t="s">
        <v>202</v>
      </c>
      <c r="S88" s="255" t="s">
        <v>203</v>
      </c>
      <c r="T88" s="256" t="s">
        <v>199</v>
      </c>
      <c r="U88" s="256" t="s">
        <v>200</v>
      </c>
      <c r="V88" s="257" t="s">
        <v>277</v>
      </c>
    </row>
    <row r="89" spans="1:22" x14ac:dyDescent="0.25">
      <c r="A89" s="258" t="s">
        <v>278</v>
      </c>
      <c r="B89" s="259">
        <v>4377.4564282499996</v>
      </c>
      <c r="C89" s="259">
        <v>6181.722670780001</v>
      </c>
      <c r="D89" s="259">
        <v>9479.627255129999</v>
      </c>
      <c r="E89" s="259">
        <v>12475.91501857</v>
      </c>
      <c r="F89" s="260">
        <v>5028.6570358100007</v>
      </c>
      <c r="G89" s="258">
        <v>8631.4394212000007</v>
      </c>
      <c r="H89" s="259">
        <v>40971.026443019997</v>
      </c>
      <c r="I89" s="259">
        <v>130819.3202144</v>
      </c>
      <c r="J89" s="259">
        <v>20696.38016809</v>
      </c>
      <c r="K89" s="259">
        <v>54280.923054140003</v>
      </c>
      <c r="L89" s="259">
        <v>32169.080340350003</v>
      </c>
      <c r="M89" s="259">
        <v>228388.26238087</v>
      </c>
      <c r="N89" s="261">
        <v>335534.64594344998</v>
      </c>
      <c r="O89" s="260">
        <v>33135.333002830004</v>
      </c>
      <c r="P89" s="262">
        <v>91485.083745399999</v>
      </c>
      <c r="Q89" s="262">
        <v>218836.81942041998</v>
      </c>
      <c r="R89" s="262">
        <v>330517.22563783004</v>
      </c>
      <c r="S89" s="263">
        <v>673974.46180648007</v>
      </c>
      <c r="T89" s="262">
        <v>45147.680021830005</v>
      </c>
      <c r="U89" s="262">
        <v>75592.927298449998</v>
      </c>
      <c r="V89" s="260">
        <v>262389.62711573002</v>
      </c>
    </row>
    <row r="90" spans="1:22" x14ac:dyDescent="0.25">
      <c r="A90" s="258" t="s">
        <v>279</v>
      </c>
      <c r="B90" s="259">
        <v>1533.83185837</v>
      </c>
      <c r="C90" s="259">
        <v>2300.5640198900001</v>
      </c>
      <c r="D90" s="259">
        <v>3569.52288254</v>
      </c>
      <c r="E90" s="259">
        <v>4963.0496909599997</v>
      </c>
      <c r="F90" s="260">
        <v>1702.6336986800002</v>
      </c>
      <c r="G90" s="258">
        <v>2665.0883732500001</v>
      </c>
      <c r="H90" s="259">
        <v>9657.8944702200006</v>
      </c>
      <c r="I90" s="259">
        <v>25399.325899829997</v>
      </c>
      <c r="J90" s="259">
        <v>4621.90349608</v>
      </c>
      <c r="K90" s="259">
        <v>11807.59907452</v>
      </c>
      <c r="L90" s="259">
        <v>7961.4508214300004</v>
      </c>
      <c r="M90" s="259">
        <v>41614.069602690004</v>
      </c>
      <c r="N90" s="261">
        <v>66005.022994719999</v>
      </c>
      <c r="O90" s="260">
        <v>6729.5826553999996</v>
      </c>
      <c r="P90" s="262">
        <v>18279.705906529998</v>
      </c>
      <c r="Q90" s="262">
        <v>40748.375673189999</v>
      </c>
      <c r="R90" s="262">
        <v>59450.228752800002</v>
      </c>
      <c r="S90" s="263">
        <v>125207.89298792</v>
      </c>
      <c r="T90" s="262">
        <v>9137.8024502600001</v>
      </c>
      <c r="U90" s="262">
        <v>15198.4821352</v>
      </c>
      <c r="V90" s="260">
        <v>47112.753960720001</v>
      </c>
    </row>
    <row r="91" spans="1:22" x14ac:dyDescent="0.25">
      <c r="A91" s="258" t="s">
        <v>280</v>
      </c>
      <c r="B91" s="259">
        <v>2843.6245698800003</v>
      </c>
      <c r="C91" s="259">
        <v>3881.1586508900004</v>
      </c>
      <c r="D91" s="259">
        <v>5910.1043725899999</v>
      </c>
      <c r="E91" s="259">
        <v>7512.8653276100003</v>
      </c>
      <c r="F91" s="260">
        <v>3326.0233371300001</v>
      </c>
      <c r="G91" s="258">
        <v>5966.351047950001</v>
      </c>
      <c r="H91" s="259">
        <v>31313.131972799998</v>
      </c>
      <c r="I91" s="259">
        <v>105419.99431457001</v>
      </c>
      <c r="J91" s="259">
        <v>16074.47667201</v>
      </c>
      <c r="K91" s="259">
        <v>42401.963296629998</v>
      </c>
      <c r="L91" s="259">
        <v>24207.629518919999</v>
      </c>
      <c r="M91" s="259">
        <v>186774.19277818</v>
      </c>
      <c r="N91" s="261">
        <v>269458.26226574002</v>
      </c>
      <c r="O91" s="260">
        <v>26405.750347429999</v>
      </c>
      <c r="P91" s="262">
        <v>73205.377838870001</v>
      </c>
      <c r="Q91" s="262">
        <v>178088.44374722999</v>
      </c>
      <c r="R91" s="262">
        <v>271066.99688503001</v>
      </c>
      <c r="S91" s="263">
        <v>548766.56881855999</v>
      </c>
      <c r="T91" s="262">
        <v>36009.877571570003</v>
      </c>
      <c r="U91" s="262">
        <v>60394.445163249991</v>
      </c>
      <c r="V91" s="260">
        <v>215276.87315501002</v>
      </c>
    </row>
    <row r="92" spans="1:22" x14ac:dyDescent="0.25">
      <c r="A92" s="258" t="s">
        <v>281</v>
      </c>
      <c r="B92" s="259">
        <v>411.89555775999997</v>
      </c>
      <c r="C92" s="259">
        <v>661.03388585000005</v>
      </c>
      <c r="D92" s="259">
        <v>799.50843370000007</v>
      </c>
      <c r="E92" s="259">
        <v>910.44580704999998</v>
      </c>
      <c r="F92" s="260">
        <v>614.89145215000008</v>
      </c>
      <c r="G92" s="258">
        <v>714.97596025999997</v>
      </c>
      <c r="H92" s="259">
        <v>2101.1971938199999</v>
      </c>
      <c r="I92" s="259">
        <v>6070.7249446000005</v>
      </c>
      <c r="J92" s="259">
        <v>886.76653386999999</v>
      </c>
      <c r="K92" s="259">
        <v>2625.3141685599999</v>
      </c>
      <c r="L92" s="259">
        <v>2136.6676358699997</v>
      </c>
      <c r="M92" s="259">
        <v>12086.565592180001</v>
      </c>
      <c r="N92" s="261">
        <v>17735.313930479999</v>
      </c>
      <c r="O92" s="260">
        <v>1545.1070431100002</v>
      </c>
      <c r="P92" s="262">
        <v>4749.9356947400001</v>
      </c>
      <c r="Q92" s="262">
        <v>11223.69577292</v>
      </c>
      <c r="R92" s="262">
        <v>16912.444103180002</v>
      </c>
      <c r="S92" s="263">
        <v>34431.182613950004</v>
      </c>
      <c r="T92" s="262">
        <v>2395.9422935900002</v>
      </c>
      <c r="U92" s="262">
        <v>3601.5683177200003</v>
      </c>
      <c r="V92" s="260">
        <v>11993.208498450002</v>
      </c>
    </row>
    <row r="93" spans="1:22" x14ac:dyDescent="0.25">
      <c r="A93" s="258" t="s">
        <v>282</v>
      </c>
      <c r="B93" s="259">
        <v>77.47135222</v>
      </c>
      <c r="C93" s="259">
        <v>62.784537920000005</v>
      </c>
      <c r="D93" s="259">
        <v>42.255165900000009</v>
      </c>
      <c r="E93" s="259">
        <v>245.78533281</v>
      </c>
      <c r="F93" s="260">
        <v>44.338456549999997</v>
      </c>
      <c r="G93" s="258">
        <v>84.694039580000009</v>
      </c>
      <c r="H93" s="259">
        <v>208.05628812999998</v>
      </c>
      <c r="I93" s="259">
        <v>581.96246592999989</v>
      </c>
      <c r="J93" s="259">
        <v>103.73624262</v>
      </c>
      <c r="K93" s="259">
        <v>214.14987815999999</v>
      </c>
      <c r="L93" s="259">
        <v>180.86700306999998</v>
      </c>
      <c r="M93" s="259">
        <v>1004.8914835799999</v>
      </c>
      <c r="N93" s="261">
        <v>1503.6446074299997</v>
      </c>
      <c r="O93" s="260">
        <v>157.99093281999998</v>
      </c>
      <c r="P93" s="262">
        <v>346.75919137</v>
      </c>
      <c r="Q93" s="262">
        <v>777.06605601000001</v>
      </c>
      <c r="R93" s="262">
        <v>1222.8885505200001</v>
      </c>
      <c r="S93" s="263">
        <v>2504.70473072</v>
      </c>
      <c r="T93" s="262">
        <v>184.20390287999999</v>
      </c>
      <c r="U93" s="262">
        <v>247.46411277999999</v>
      </c>
      <c r="V93" s="260">
        <v>975.59972407999987</v>
      </c>
    </row>
    <row r="94" spans="1:22" x14ac:dyDescent="0.25">
      <c r="A94" s="258" t="s">
        <v>283</v>
      </c>
      <c r="B94" s="259">
        <v>334.42420553999995</v>
      </c>
      <c r="C94" s="259">
        <v>598.24934793000011</v>
      </c>
      <c r="D94" s="259">
        <v>757.2532678</v>
      </c>
      <c r="E94" s="259">
        <v>664.66047423999987</v>
      </c>
      <c r="F94" s="260">
        <v>570.55299560000003</v>
      </c>
      <c r="G94" s="258">
        <v>630.2819206800001</v>
      </c>
      <c r="H94" s="259">
        <v>1893.14090569</v>
      </c>
      <c r="I94" s="259">
        <v>5488.7624786699998</v>
      </c>
      <c r="J94" s="259">
        <v>783.03029125</v>
      </c>
      <c r="K94" s="259">
        <v>2402.3798167</v>
      </c>
      <c r="L94" s="259">
        <v>1955.8006328000001</v>
      </c>
      <c r="M94" s="259">
        <v>11081.6741086</v>
      </c>
      <c r="N94" s="261">
        <v>16222.884849350001</v>
      </c>
      <c r="O94" s="260">
        <v>1387.1161102900001</v>
      </c>
      <c r="P94" s="262">
        <v>4403.1765033700003</v>
      </c>
      <c r="Q94" s="262">
        <v>10446.62971691</v>
      </c>
      <c r="R94" s="262">
        <v>15689.55555266</v>
      </c>
      <c r="S94" s="263">
        <v>31926.47788323</v>
      </c>
      <c r="T94" s="262">
        <v>2211.7383907100002</v>
      </c>
      <c r="U94" s="262">
        <v>3354.1042049400003</v>
      </c>
      <c r="V94" s="260">
        <v>11017.608774369999</v>
      </c>
    </row>
    <row r="95" spans="1:22" x14ac:dyDescent="0.25">
      <c r="A95" s="258" t="s">
        <v>284</v>
      </c>
      <c r="B95" s="259">
        <v>0</v>
      </c>
      <c r="C95" s="259">
        <v>0</v>
      </c>
      <c r="D95" s="259">
        <v>0</v>
      </c>
      <c r="E95" s="259">
        <v>0</v>
      </c>
      <c r="F95" s="260">
        <v>0</v>
      </c>
      <c r="G95" s="258">
        <v>0</v>
      </c>
      <c r="H95" s="259">
        <v>0</v>
      </c>
      <c r="I95" s="259">
        <v>0</v>
      </c>
      <c r="J95" s="259">
        <v>0</v>
      </c>
      <c r="K95" s="259">
        <v>0</v>
      </c>
      <c r="L95" s="259">
        <v>0</v>
      </c>
      <c r="M95" s="259">
        <v>0</v>
      </c>
      <c r="N95" s="261">
        <v>0</v>
      </c>
      <c r="O95" s="260">
        <v>0</v>
      </c>
      <c r="P95" s="262">
        <v>0</v>
      </c>
      <c r="Q95" s="262">
        <v>0</v>
      </c>
      <c r="R95" s="262">
        <v>0</v>
      </c>
      <c r="S95" s="263">
        <v>0</v>
      </c>
      <c r="T95" s="262">
        <v>0</v>
      </c>
      <c r="U95" s="262">
        <v>0</v>
      </c>
      <c r="V95" s="260">
        <v>0</v>
      </c>
    </row>
    <row r="96" spans="1:22" x14ac:dyDescent="0.25">
      <c r="A96" s="258" t="s">
        <v>285</v>
      </c>
      <c r="B96" s="259">
        <v>-0.78296849999999996</v>
      </c>
      <c r="C96" s="259">
        <v>1.4861969099999999</v>
      </c>
      <c r="D96" s="259">
        <v>0.10683732000000001</v>
      </c>
      <c r="E96" s="259">
        <v>0</v>
      </c>
      <c r="F96" s="260">
        <v>0</v>
      </c>
      <c r="G96" s="258">
        <v>0</v>
      </c>
      <c r="H96" s="259">
        <v>1.7583999999999999E-2</v>
      </c>
      <c r="I96" s="259">
        <v>0</v>
      </c>
      <c r="J96" s="259">
        <v>0</v>
      </c>
      <c r="K96" s="259">
        <v>0</v>
      </c>
      <c r="L96" s="259">
        <v>0</v>
      </c>
      <c r="M96" s="259">
        <v>0</v>
      </c>
      <c r="N96" s="261">
        <v>0</v>
      </c>
      <c r="O96" s="260">
        <v>0</v>
      </c>
      <c r="P96" s="262">
        <v>0</v>
      </c>
      <c r="Q96" s="262">
        <v>0</v>
      </c>
      <c r="R96" s="262">
        <v>0</v>
      </c>
      <c r="S96" s="263">
        <v>0</v>
      </c>
      <c r="T96" s="262">
        <v>0</v>
      </c>
      <c r="U96" s="262">
        <v>0</v>
      </c>
      <c r="V96" s="260">
        <v>306.73332539</v>
      </c>
    </row>
    <row r="97" spans="1:22" x14ac:dyDescent="0.25">
      <c r="A97" s="258" t="s">
        <v>286</v>
      </c>
      <c r="B97" s="259">
        <v>0</v>
      </c>
      <c r="C97" s="259">
        <v>1.66E-2</v>
      </c>
      <c r="D97" s="259">
        <v>0</v>
      </c>
      <c r="E97" s="259">
        <v>0</v>
      </c>
      <c r="F97" s="260">
        <v>1.66E-2</v>
      </c>
      <c r="G97" s="258">
        <v>5.0000000000000001E-3</v>
      </c>
      <c r="H97" s="259">
        <v>0</v>
      </c>
      <c r="I97" s="259">
        <v>0</v>
      </c>
      <c r="J97" s="259">
        <v>5.0000000000000001E-3</v>
      </c>
      <c r="K97" s="259">
        <v>0</v>
      </c>
      <c r="L97" s="259">
        <v>0</v>
      </c>
      <c r="M97" s="259">
        <v>1.9599999999999999E-2</v>
      </c>
      <c r="N97" s="261">
        <v>2.46E-2</v>
      </c>
      <c r="O97" s="260">
        <v>1.9599999999999999E-2</v>
      </c>
      <c r="P97" s="262">
        <v>0</v>
      </c>
      <c r="Q97" s="262">
        <v>0</v>
      </c>
      <c r="R97" s="262">
        <v>0</v>
      </c>
      <c r="S97" s="263">
        <v>1.9599999999999999E-2</v>
      </c>
      <c r="T97" s="262">
        <v>0</v>
      </c>
      <c r="U97" s="262">
        <v>0</v>
      </c>
      <c r="V97" s="260">
        <v>0</v>
      </c>
    </row>
    <row r="98" spans="1:22" x14ac:dyDescent="0.25">
      <c r="A98" s="258" t="s">
        <v>287</v>
      </c>
      <c r="B98" s="259">
        <v>0</v>
      </c>
      <c r="C98" s="259">
        <v>0</v>
      </c>
      <c r="D98" s="259">
        <v>0</v>
      </c>
      <c r="E98" s="259">
        <v>0</v>
      </c>
      <c r="F98" s="260">
        <v>0</v>
      </c>
      <c r="G98" s="258">
        <v>0</v>
      </c>
      <c r="H98" s="259">
        <v>0</v>
      </c>
      <c r="I98" s="259">
        <v>0</v>
      </c>
      <c r="J98" s="259">
        <v>0</v>
      </c>
      <c r="K98" s="259">
        <v>0</v>
      </c>
      <c r="L98" s="259">
        <v>0</v>
      </c>
      <c r="M98" s="259">
        <v>0</v>
      </c>
      <c r="N98" s="261">
        <v>0</v>
      </c>
      <c r="O98" s="260">
        <v>0</v>
      </c>
      <c r="P98" s="262">
        <v>0</v>
      </c>
      <c r="Q98" s="262">
        <v>0</v>
      </c>
      <c r="R98" s="262">
        <v>0</v>
      </c>
      <c r="S98" s="263">
        <v>0</v>
      </c>
      <c r="T98" s="262">
        <v>0</v>
      </c>
      <c r="U98" s="262">
        <v>0</v>
      </c>
      <c r="V98" s="260">
        <v>0</v>
      </c>
    </row>
    <row r="99" spans="1:22" x14ac:dyDescent="0.25">
      <c r="A99" s="258" t="s">
        <v>288</v>
      </c>
      <c r="B99" s="259">
        <v>0</v>
      </c>
      <c r="C99" s="259">
        <v>0</v>
      </c>
      <c r="D99" s="259">
        <v>0</v>
      </c>
      <c r="E99" s="259">
        <v>0</v>
      </c>
      <c r="F99" s="260">
        <v>0</v>
      </c>
      <c r="G99" s="258">
        <v>0</v>
      </c>
      <c r="H99" s="259">
        <v>0</v>
      </c>
      <c r="I99" s="259">
        <v>0</v>
      </c>
      <c r="J99" s="259">
        <v>0</v>
      </c>
      <c r="K99" s="259">
        <v>0</v>
      </c>
      <c r="L99" s="259">
        <v>0</v>
      </c>
      <c r="M99" s="259">
        <v>0</v>
      </c>
      <c r="N99" s="261">
        <v>0</v>
      </c>
      <c r="O99" s="260">
        <v>0</v>
      </c>
      <c r="P99" s="262">
        <v>0</v>
      </c>
      <c r="Q99" s="262">
        <v>0</v>
      </c>
      <c r="R99" s="262">
        <v>0</v>
      </c>
      <c r="S99" s="263">
        <v>0</v>
      </c>
      <c r="T99" s="262">
        <v>0</v>
      </c>
      <c r="U99" s="262">
        <v>0</v>
      </c>
      <c r="V99" s="260">
        <v>0</v>
      </c>
    </row>
    <row r="100" spans="1:22" x14ac:dyDescent="0.25">
      <c r="A100" s="258" t="s">
        <v>289</v>
      </c>
      <c r="B100" s="259">
        <v>202.08808617</v>
      </c>
      <c r="C100" s="259">
        <v>199.5965128</v>
      </c>
      <c r="D100" s="259">
        <v>237.71804871999996</v>
      </c>
      <c r="E100" s="259">
        <v>310.49032153000002</v>
      </c>
      <c r="F100" s="260">
        <v>201.19951712</v>
      </c>
      <c r="G100" s="258">
        <v>285.56255721999997</v>
      </c>
      <c r="H100" s="259">
        <v>265.85367651000001</v>
      </c>
      <c r="I100" s="259">
        <v>376.70643897000002</v>
      </c>
      <c r="J100" s="259">
        <v>282.12161270999997</v>
      </c>
      <c r="K100" s="259">
        <v>434.86796351999999</v>
      </c>
      <c r="L100" s="259">
        <v>642.90490177999993</v>
      </c>
      <c r="M100" s="259">
        <v>1116.1874702100001</v>
      </c>
      <c r="N100" s="261">
        <v>2476.0819482200004</v>
      </c>
      <c r="O100" s="260">
        <v>335.72754241999996</v>
      </c>
      <c r="P100" s="262">
        <v>792.0749716900001</v>
      </c>
      <c r="Q100" s="262">
        <v>1220.30393417</v>
      </c>
      <c r="R100" s="262">
        <v>1860.1540399299997</v>
      </c>
      <c r="S100" s="263">
        <v>4208.2604882100004</v>
      </c>
      <c r="T100" s="262">
        <v>326.31028833000005</v>
      </c>
      <c r="U100" s="262">
        <v>482.81207044000001</v>
      </c>
      <c r="V100" s="260">
        <v>1565.7636252100001</v>
      </c>
    </row>
    <row r="101" spans="1:22" x14ac:dyDescent="0.25">
      <c r="A101" s="258" t="s">
        <v>290</v>
      </c>
      <c r="B101" s="259">
        <v>201.30511766999999</v>
      </c>
      <c r="C101" s="259">
        <v>201.09930971</v>
      </c>
      <c r="D101" s="259">
        <v>237.82488603999997</v>
      </c>
      <c r="E101" s="259">
        <v>310.49032153000002</v>
      </c>
      <c r="F101" s="260">
        <v>201.21611712000001</v>
      </c>
      <c r="G101" s="258">
        <v>285.56755721999997</v>
      </c>
      <c r="H101" s="259">
        <v>265.87126051000001</v>
      </c>
      <c r="I101" s="259">
        <v>376.70643897000002</v>
      </c>
      <c r="J101" s="259">
        <v>282.12661270999996</v>
      </c>
      <c r="K101" s="259">
        <v>434.86796351999999</v>
      </c>
      <c r="L101" s="259">
        <v>642.90490177999993</v>
      </c>
      <c r="M101" s="259">
        <v>1116.20707021</v>
      </c>
      <c r="N101" s="261">
        <v>2476.1065482199997</v>
      </c>
      <c r="O101" s="260">
        <v>335.74714241999993</v>
      </c>
      <c r="P101" s="262">
        <v>792.0749716900001</v>
      </c>
      <c r="Q101" s="262">
        <v>1220.30393417</v>
      </c>
      <c r="R101" s="262">
        <v>1860.1540399299997</v>
      </c>
      <c r="S101" s="263">
        <v>4208.28008821</v>
      </c>
      <c r="T101" s="262">
        <v>326.31028833000005</v>
      </c>
      <c r="U101" s="262">
        <v>482.81207044000001</v>
      </c>
      <c r="V101" s="260">
        <v>1872.4969506</v>
      </c>
    </row>
    <row r="102" spans="1:22" x14ac:dyDescent="0.25">
      <c r="A102" s="258" t="s">
        <v>291</v>
      </c>
      <c r="B102" s="259">
        <v>214.84436506</v>
      </c>
      <c r="C102" s="259">
        <v>475.66258290999997</v>
      </c>
      <c r="D102" s="259">
        <v>671.33259091000014</v>
      </c>
      <c r="E102" s="259">
        <v>1362.6531828899999</v>
      </c>
      <c r="F102" s="260">
        <v>275.73012104999998</v>
      </c>
      <c r="G102" s="258">
        <v>598.59490574000006</v>
      </c>
      <c r="H102" s="259">
        <v>1536.9051278200002</v>
      </c>
      <c r="I102" s="259">
        <v>2362.6246896999996</v>
      </c>
      <c r="J102" s="259">
        <v>346.49624563999998</v>
      </c>
      <c r="K102" s="259">
        <v>832.93938353999999</v>
      </c>
      <c r="L102" s="259">
        <v>892.32801111999993</v>
      </c>
      <c r="M102" s="259">
        <v>2477.7579489999998</v>
      </c>
      <c r="N102" s="261">
        <v>4549.5215892999995</v>
      </c>
      <c r="O102" s="260">
        <v>484.16781067999995</v>
      </c>
      <c r="P102" s="262">
        <v>1100.8111849700001</v>
      </c>
      <c r="Q102" s="262">
        <v>2264.7681812300002</v>
      </c>
      <c r="R102" s="262">
        <v>2811.0803822600001</v>
      </c>
      <c r="S102" s="263">
        <v>6660.8275591400006</v>
      </c>
      <c r="T102" s="262">
        <v>826.67209455</v>
      </c>
      <c r="U102" s="262">
        <v>1874.35325403</v>
      </c>
      <c r="V102" s="260">
        <v>4143.0342225599998</v>
      </c>
    </row>
    <row r="103" spans="1:22" x14ac:dyDescent="0.25">
      <c r="A103" s="258" t="s">
        <v>292</v>
      </c>
      <c r="B103" s="259">
        <v>0</v>
      </c>
      <c r="C103" s="259">
        <v>0</v>
      </c>
      <c r="D103" s="259">
        <v>0</v>
      </c>
      <c r="E103" s="259">
        <v>0</v>
      </c>
      <c r="F103" s="260">
        <v>0</v>
      </c>
      <c r="G103" s="258">
        <v>0</v>
      </c>
      <c r="H103" s="259">
        <v>0</v>
      </c>
      <c r="I103" s="259">
        <v>0</v>
      </c>
      <c r="J103" s="259">
        <v>0</v>
      </c>
      <c r="K103" s="259">
        <v>0</v>
      </c>
      <c r="L103" s="259">
        <v>0</v>
      </c>
      <c r="M103" s="259">
        <v>0</v>
      </c>
      <c r="N103" s="261">
        <v>0</v>
      </c>
      <c r="O103" s="260">
        <v>0</v>
      </c>
      <c r="P103" s="262">
        <v>0</v>
      </c>
      <c r="Q103" s="262">
        <v>0</v>
      </c>
      <c r="R103" s="262">
        <v>0</v>
      </c>
      <c r="S103" s="263">
        <v>0</v>
      </c>
      <c r="T103" s="262">
        <v>0</v>
      </c>
      <c r="U103" s="262">
        <v>0</v>
      </c>
      <c r="V103" s="260">
        <v>0</v>
      </c>
    </row>
    <row r="104" spans="1:22" x14ac:dyDescent="0.25">
      <c r="A104" s="258" t="s">
        <v>293</v>
      </c>
      <c r="B104" s="259">
        <v>3594.1982581499997</v>
      </c>
      <c r="C104" s="259">
        <v>5156.1698914399994</v>
      </c>
      <c r="D104" s="259">
        <v>7576.51511734</v>
      </c>
      <c r="E104" s="259">
        <v>9850.6693062699997</v>
      </c>
      <c r="F104" s="260">
        <v>4373.5225708999997</v>
      </c>
      <c r="G104" s="258">
        <v>7480.7954315899988</v>
      </c>
      <c r="H104" s="259">
        <v>35009.049266820002</v>
      </c>
      <c r="I104" s="259">
        <v>113648.08792191</v>
      </c>
      <c r="J104" s="259">
        <v>17486.12982161</v>
      </c>
      <c r="K104" s="259">
        <v>45942.258817800001</v>
      </c>
      <c r="L104" s="259">
        <v>27698.663064620003</v>
      </c>
      <c r="M104" s="259">
        <v>201449.83190598999</v>
      </c>
      <c r="N104" s="261">
        <v>292576.88361001998</v>
      </c>
      <c r="O104" s="260">
        <v>28612.78141082</v>
      </c>
      <c r="P104" s="262">
        <v>79501.440498899989</v>
      </c>
      <c r="Q104" s="262">
        <v>192020.14557953997</v>
      </c>
      <c r="R104" s="262">
        <v>291427.78685988003</v>
      </c>
      <c r="S104" s="263">
        <v>591562.15434913989</v>
      </c>
      <c r="T104" s="262">
        <v>39374.598345160004</v>
      </c>
      <c r="U104" s="262">
        <v>66105.714692659996</v>
      </c>
      <c r="V104" s="260">
        <v>232310.01310254005</v>
      </c>
    </row>
    <row r="105" spans="1:22" x14ac:dyDescent="0.25">
      <c r="A105" s="258" t="s">
        <v>294</v>
      </c>
      <c r="B105" s="259">
        <v>98.708120780000002</v>
      </c>
      <c r="C105" s="259">
        <v>86.073797509999991</v>
      </c>
      <c r="D105" s="259">
        <v>70.588816399999999</v>
      </c>
      <c r="E105" s="259">
        <v>-59.372130449999993</v>
      </c>
      <c r="F105" s="260">
        <v>1301.7282272800001</v>
      </c>
      <c r="G105" s="258">
        <v>423.82394625000001</v>
      </c>
      <c r="H105" s="259">
        <v>430.67439480000002</v>
      </c>
      <c r="I105" s="259">
        <v>74.415627349999994</v>
      </c>
      <c r="J105" s="259">
        <v>122.51390320000002</v>
      </c>
      <c r="K105" s="259">
        <v>21.192712499999999</v>
      </c>
      <c r="L105" s="259">
        <v>78.013887949999983</v>
      </c>
      <c r="M105" s="259">
        <v>31.300451969999997</v>
      </c>
      <c r="N105" s="261">
        <v>253.02095562</v>
      </c>
      <c r="O105" s="260">
        <v>19.599395720000008</v>
      </c>
      <c r="P105" s="262">
        <v>-9.8405578200000079</v>
      </c>
      <c r="Q105" s="262">
        <v>-62.849069879999981</v>
      </c>
      <c r="R105" s="262">
        <v>83.762233920000014</v>
      </c>
      <c r="S105" s="263">
        <v>30.67200194000003</v>
      </c>
      <c r="T105" s="262">
        <v>-110.40291841000001</v>
      </c>
      <c r="U105" s="262">
        <v>-71.704512800000003</v>
      </c>
      <c r="V105" s="260">
        <v>150.15729229999999</v>
      </c>
    </row>
    <row r="106" spans="1:22" x14ac:dyDescent="0.25">
      <c r="A106" s="258" t="s">
        <v>295</v>
      </c>
      <c r="B106" s="259">
        <v>-2.2988597799999995</v>
      </c>
      <c r="C106" s="259">
        <v>-8.5420281500000002</v>
      </c>
      <c r="D106" s="259">
        <v>45.082995730000007</v>
      </c>
      <c r="E106" s="259">
        <v>155.13466762000002</v>
      </c>
      <c r="F106" s="260">
        <v>102.19260727999999</v>
      </c>
      <c r="G106" s="258">
        <v>193.83783216999998</v>
      </c>
      <c r="H106" s="259">
        <v>-252.51142068999999</v>
      </c>
      <c r="I106" s="259">
        <v>-1022.5510361499998</v>
      </c>
      <c r="J106" s="259">
        <v>-706.42632412</v>
      </c>
      <c r="K106" s="259">
        <v>55.662300139999999</v>
      </c>
      <c r="L106" s="259">
        <v>-122.12207053999998</v>
      </c>
      <c r="M106" s="259">
        <v>3447.3122184200001</v>
      </c>
      <c r="N106" s="261">
        <v>2674.4261239000002</v>
      </c>
      <c r="O106" s="260">
        <v>-11.258937209999997</v>
      </c>
      <c r="P106" s="262">
        <v>1000.1032482200001</v>
      </c>
      <c r="Q106" s="262">
        <v>5060.0696463000004</v>
      </c>
      <c r="R106" s="262">
        <v>6541.5460680000006</v>
      </c>
      <c r="S106" s="263">
        <v>12590.46002531</v>
      </c>
      <c r="T106" s="262">
        <v>-24.962038090000004</v>
      </c>
      <c r="U106" s="262">
        <v>-103.31192955</v>
      </c>
      <c r="V106" s="260">
        <v>4413.1049532199995</v>
      </c>
    </row>
    <row r="107" spans="1:22" x14ac:dyDescent="0.25">
      <c r="A107" s="258" t="s">
        <v>296</v>
      </c>
      <c r="B107" s="259">
        <v>3497.7889971500008</v>
      </c>
      <c r="C107" s="259">
        <v>5078.6381220800004</v>
      </c>
      <c r="D107" s="259">
        <v>7460.8433052099999</v>
      </c>
      <c r="E107" s="259">
        <v>9754.9067691</v>
      </c>
      <c r="F107" s="260">
        <v>2969.6017363399997</v>
      </c>
      <c r="G107" s="258">
        <v>6863.133653169999</v>
      </c>
      <c r="H107" s="259">
        <v>34830.886292709998</v>
      </c>
      <c r="I107" s="259">
        <v>114596.22333071001</v>
      </c>
      <c r="J107" s="259">
        <v>18070.042242529998</v>
      </c>
      <c r="K107" s="259">
        <v>45865.40380516</v>
      </c>
      <c r="L107" s="259">
        <v>27742.771247210003</v>
      </c>
      <c r="M107" s="259">
        <v>197971.2192356</v>
      </c>
      <c r="N107" s="261">
        <v>289649.43653050001</v>
      </c>
      <c r="O107" s="260">
        <v>28604.440952309997</v>
      </c>
      <c r="P107" s="262">
        <v>78511.177808499997</v>
      </c>
      <c r="Q107" s="262">
        <v>187022.92500312001</v>
      </c>
      <c r="R107" s="262">
        <v>284802.47855796001</v>
      </c>
      <c r="S107" s="263">
        <v>578941.02232188999</v>
      </c>
      <c r="T107" s="262">
        <v>39509.963301660006</v>
      </c>
      <c r="U107" s="262">
        <v>66280.731135010006</v>
      </c>
      <c r="V107" s="260">
        <v>227746.75085702</v>
      </c>
    </row>
    <row r="108" spans="1:22" x14ac:dyDescent="0.25">
      <c r="A108" s="258" t="s">
        <v>297</v>
      </c>
      <c r="B108" s="259">
        <v>924.4890438299999</v>
      </c>
      <c r="C108" s="259">
        <v>1376.66419404</v>
      </c>
      <c r="D108" s="259">
        <v>2204.8946252799997</v>
      </c>
      <c r="E108" s="259">
        <v>2819.4394366099996</v>
      </c>
      <c r="F108" s="260">
        <v>1060.0276480099999</v>
      </c>
      <c r="G108" s="258">
        <v>1466.85155194</v>
      </c>
      <c r="H108" s="259">
        <v>6171.4483951899992</v>
      </c>
      <c r="I108" s="259">
        <v>18824.122383540001</v>
      </c>
      <c r="J108" s="259">
        <v>3424.1676884200001</v>
      </c>
      <c r="K108" s="259">
        <v>10151.0919089</v>
      </c>
      <c r="L108" s="259">
        <v>6375.0049123099998</v>
      </c>
      <c r="M108" s="259">
        <v>37861.809464890001</v>
      </c>
      <c r="N108" s="261">
        <v>57812.073974519997</v>
      </c>
      <c r="O108" s="260">
        <v>5903.0188910699999</v>
      </c>
      <c r="P108" s="262">
        <v>17886.938021190002</v>
      </c>
      <c r="Q108" s="262">
        <v>38938.787455089994</v>
      </c>
      <c r="R108" s="262">
        <v>58077.261255119993</v>
      </c>
      <c r="S108" s="263">
        <v>120806.00562246999</v>
      </c>
      <c r="T108" s="262">
        <v>8845.2194194399999</v>
      </c>
      <c r="U108" s="262">
        <v>16047.089738060002</v>
      </c>
      <c r="V108" s="260">
        <v>51079.574360099999</v>
      </c>
    </row>
    <row r="109" spans="1:22" x14ac:dyDescent="0.25">
      <c r="A109" s="258" t="s">
        <v>298</v>
      </c>
      <c r="B109" s="259">
        <v>207.83657450999999</v>
      </c>
      <c r="C109" s="259">
        <v>311.64658363999996</v>
      </c>
      <c r="D109" s="259">
        <v>419.68983997000004</v>
      </c>
      <c r="E109" s="259">
        <v>532.06279978999999</v>
      </c>
      <c r="F109" s="260">
        <v>203.83230606999999</v>
      </c>
      <c r="G109" s="258">
        <v>343.37920403999993</v>
      </c>
      <c r="H109" s="259">
        <v>1178.4092265500001</v>
      </c>
      <c r="I109" s="259">
        <v>3478.3047867399996</v>
      </c>
      <c r="J109" s="259">
        <v>637.67803358999993</v>
      </c>
      <c r="K109" s="259">
        <v>1923.42701872</v>
      </c>
      <c r="L109" s="259">
        <v>1280.5164660700002</v>
      </c>
      <c r="M109" s="259">
        <v>7162.9952528099993</v>
      </c>
      <c r="N109" s="261">
        <v>11004.61677119</v>
      </c>
      <c r="O109" s="260">
        <v>1090.9302980900002</v>
      </c>
      <c r="P109" s="262">
        <v>3743.0205243800001</v>
      </c>
      <c r="Q109" s="262">
        <v>7770.1046059300006</v>
      </c>
      <c r="R109" s="262">
        <v>11651.234693229999</v>
      </c>
      <c r="S109" s="263">
        <v>24255.290121630002</v>
      </c>
      <c r="T109" s="262">
        <v>1606.7304881099999</v>
      </c>
      <c r="U109" s="262">
        <v>3363.8989521900007</v>
      </c>
      <c r="V109" s="260">
        <v>10621.499662570001</v>
      </c>
    </row>
    <row r="110" spans="1:22" x14ac:dyDescent="0.25">
      <c r="A110" s="258" t="s">
        <v>299</v>
      </c>
      <c r="B110" s="259">
        <v>56.236036340000005</v>
      </c>
      <c r="C110" s="259">
        <v>57.860479099999999</v>
      </c>
      <c r="D110" s="259">
        <v>61.998941630000004</v>
      </c>
      <c r="E110" s="259">
        <v>105.24697562999999</v>
      </c>
      <c r="F110" s="260">
        <v>21.909363600000002</v>
      </c>
      <c r="G110" s="258">
        <v>97.455885009999989</v>
      </c>
      <c r="H110" s="259">
        <v>425.97558967000003</v>
      </c>
      <c r="I110" s="259">
        <v>1379.7141488899999</v>
      </c>
      <c r="J110" s="259">
        <v>179.77692178999999</v>
      </c>
      <c r="K110" s="259">
        <v>758.57161254999994</v>
      </c>
      <c r="L110" s="259">
        <v>453.59610311</v>
      </c>
      <c r="M110" s="259">
        <v>2969.7663024499998</v>
      </c>
      <c r="N110" s="261">
        <v>4361.7109399000001</v>
      </c>
      <c r="O110" s="260">
        <v>364.48451581</v>
      </c>
      <c r="P110" s="262">
        <v>1328.9354697399999</v>
      </c>
      <c r="Q110" s="262">
        <v>3067.8793095100004</v>
      </c>
      <c r="R110" s="262">
        <v>4544.8645206299989</v>
      </c>
      <c r="S110" s="263">
        <v>9306.163815689999</v>
      </c>
      <c r="T110" s="262">
        <v>661.34250577</v>
      </c>
      <c r="U110" s="262">
        <v>1238.6947989900002</v>
      </c>
      <c r="V110" s="260">
        <v>4087.1878289000001</v>
      </c>
    </row>
    <row r="111" spans="1:22" x14ac:dyDescent="0.25">
      <c r="A111" s="258" t="s">
        <v>300</v>
      </c>
      <c r="B111" s="259">
        <v>1.0544013800000001</v>
      </c>
      <c r="C111" s="259">
        <v>1.26163552</v>
      </c>
      <c r="D111" s="259">
        <v>1.0072750100000001</v>
      </c>
      <c r="E111" s="259">
        <v>4.2860719500000002</v>
      </c>
      <c r="F111" s="260">
        <v>2.6372434099999995</v>
      </c>
      <c r="G111" s="258">
        <v>6.7998546500000003</v>
      </c>
      <c r="H111" s="259">
        <v>5.1324117699999992</v>
      </c>
      <c r="I111" s="259">
        <v>11.654420609999999</v>
      </c>
      <c r="J111" s="259">
        <v>1.2739397800000001</v>
      </c>
      <c r="K111" s="259">
        <v>1.3157299500000001</v>
      </c>
      <c r="L111" s="259">
        <v>0.41428571999999997</v>
      </c>
      <c r="M111" s="259">
        <v>0.6</v>
      </c>
      <c r="N111" s="261">
        <v>3.6039554500000004</v>
      </c>
      <c r="O111" s="260">
        <v>0.06</v>
      </c>
      <c r="P111" s="262">
        <v>0.25643835999999998</v>
      </c>
      <c r="Q111" s="262">
        <v>-1.4383600000012666E-3</v>
      </c>
      <c r="R111" s="262">
        <v>0.17219999999999999</v>
      </c>
      <c r="S111" s="263">
        <v>0.48719999999999875</v>
      </c>
      <c r="T111" s="262">
        <v>0.49780000000000002</v>
      </c>
      <c r="U111" s="262">
        <v>0.22420000000000001</v>
      </c>
      <c r="V111" s="260">
        <v>1.6054236400000002</v>
      </c>
    </row>
    <row r="112" spans="1:22" x14ac:dyDescent="0.25">
      <c r="A112" s="258" t="s">
        <v>301</v>
      </c>
      <c r="B112" s="259">
        <v>11.191205029999999</v>
      </c>
      <c r="C112" s="259">
        <v>7.8915250399999994</v>
      </c>
      <c r="D112" s="259">
        <v>2.2364699700000004</v>
      </c>
      <c r="E112" s="259">
        <v>15.00645712</v>
      </c>
      <c r="F112" s="260">
        <v>6.1801772699999997</v>
      </c>
      <c r="G112" s="258">
        <v>24.141546649999992</v>
      </c>
      <c r="H112" s="259">
        <v>0.11208860999999941</v>
      </c>
      <c r="I112" s="259">
        <v>6.6939013900000006</v>
      </c>
      <c r="J112" s="259">
        <v>7.5018890399999991</v>
      </c>
      <c r="K112" s="259">
        <v>11.329962800000001</v>
      </c>
      <c r="L112" s="259">
        <v>11.45646161</v>
      </c>
      <c r="M112" s="259">
        <v>7.2958621100000007</v>
      </c>
      <c r="N112" s="261">
        <v>37.584175559999998</v>
      </c>
      <c r="O112" s="260">
        <v>8.0339701600000009</v>
      </c>
      <c r="P112" s="262">
        <v>10.522518960000001</v>
      </c>
      <c r="Q112" s="262">
        <v>11.645110149999999</v>
      </c>
      <c r="R112" s="262">
        <v>8.1016560799999997</v>
      </c>
      <c r="S112" s="263">
        <v>38.303255350000001</v>
      </c>
      <c r="T112" s="262">
        <v>3.6428589100000002</v>
      </c>
      <c r="U112" s="262">
        <v>9.4626549200000003</v>
      </c>
      <c r="V112" s="260">
        <v>9.6838552699999987</v>
      </c>
    </row>
    <row r="113" spans="1:22" x14ac:dyDescent="0.25">
      <c r="A113" s="258" t="s">
        <v>302</v>
      </c>
      <c r="B113" s="259">
        <v>1160.09137347</v>
      </c>
      <c r="C113" s="259">
        <v>1883.5445540999999</v>
      </c>
      <c r="D113" s="259">
        <v>2784.9131917799996</v>
      </c>
      <c r="E113" s="259">
        <v>3519.6192072200001</v>
      </c>
      <c r="F113" s="260">
        <v>1837.1339320300001</v>
      </c>
      <c r="G113" s="258">
        <v>2880.1947216599997</v>
      </c>
      <c r="H113" s="259">
        <v>10123.902005790002</v>
      </c>
      <c r="I113" s="259">
        <v>30403.591076959998</v>
      </c>
      <c r="J113" s="259">
        <v>3869.2134005899998</v>
      </c>
      <c r="K113" s="259">
        <v>10370.53958585</v>
      </c>
      <c r="L113" s="259">
        <v>7081.8662495600001</v>
      </c>
      <c r="M113" s="259">
        <v>48925.373430370004</v>
      </c>
      <c r="N113" s="261">
        <v>70246.992666370003</v>
      </c>
      <c r="O113" s="260">
        <v>6080.8713491399994</v>
      </c>
      <c r="P113" s="262">
        <v>17580.700620489999</v>
      </c>
      <c r="Q113" s="262">
        <v>44195.380372419997</v>
      </c>
      <c r="R113" s="262">
        <v>70587.81937415</v>
      </c>
      <c r="S113" s="263">
        <v>138444.77171619999</v>
      </c>
      <c r="T113" s="262">
        <v>7980.8248438199998</v>
      </c>
      <c r="U113" s="262">
        <v>14593.444391789999</v>
      </c>
      <c r="V113" s="260">
        <v>53273.476843140001</v>
      </c>
    </row>
    <row r="114" spans="1:22" x14ac:dyDescent="0.25">
      <c r="A114" s="258" t="s">
        <v>303</v>
      </c>
      <c r="B114" s="259">
        <v>2360.8986345600001</v>
      </c>
      <c r="C114" s="259">
        <v>3638.8689714399998</v>
      </c>
      <c r="D114" s="259">
        <v>5474.74034364</v>
      </c>
      <c r="E114" s="259">
        <v>6995.66094832</v>
      </c>
      <c r="F114" s="260">
        <v>3131.7206703900001</v>
      </c>
      <c r="G114" s="258">
        <v>4818.822763950001</v>
      </c>
      <c r="H114" s="259">
        <v>17904.979717580001</v>
      </c>
      <c r="I114" s="259">
        <v>54104.080718130004</v>
      </c>
      <c r="J114" s="259">
        <v>8119.6118732100003</v>
      </c>
      <c r="K114" s="259">
        <v>23108.064040419998</v>
      </c>
      <c r="L114" s="259">
        <v>15202.854478379999</v>
      </c>
      <c r="M114" s="259">
        <v>96927.840312630011</v>
      </c>
      <c r="N114" s="261">
        <v>143358.37070463999</v>
      </c>
      <c r="O114" s="260">
        <v>13447.39902427</v>
      </c>
      <c r="P114" s="262">
        <v>40550.373593119992</v>
      </c>
      <c r="Q114" s="262">
        <v>93983.795414740001</v>
      </c>
      <c r="R114" s="262">
        <v>144869.45369920999</v>
      </c>
      <c r="S114" s="263">
        <v>292851.02173133998</v>
      </c>
      <c r="T114" s="262">
        <v>19098.257916049999</v>
      </c>
      <c r="U114" s="262">
        <v>35252.814735950007</v>
      </c>
      <c r="V114" s="260">
        <v>119073.02797362002</v>
      </c>
    </row>
    <row r="115" spans="1:22" x14ac:dyDescent="0.25">
      <c r="A115" s="258" t="s">
        <v>304</v>
      </c>
      <c r="B115" s="259">
        <v>1136.8903625900002</v>
      </c>
      <c r="C115" s="259">
        <v>1439.7691506400001</v>
      </c>
      <c r="D115" s="259">
        <v>1986.1029615700002</v>
      </c>
      <c r="E115" s="259">
        <v>2759.2458207799996</v>
      </c>
      <c r="F115" s="260">
        <v>-162.11893404999995</v>
      </c>
      <c r="G115" s="258">
        <v>2044.31088922</v>
      </c>
      <c r="H115" s="259">
        <v>16925.90657513</v>
      </c>
      <c r="I115" s="259">
        <v>60492.142612579999</v>
      </c>
      <c r="J115" s="259">
        <v>9950.43036932</v>
      </c>
      <c r="K115" s="259">
        <v>22757.339764740002</v>
      </c>
      <c r="L115" s="259">
        <v>12539.91676883</v>
      </c>
      <c r="M115" s="259">
        <v>101043.37892297001</v>
      </c>
      <c r="N115" s="261">
        <v>146291.06582586002</v>
      </c>
      <c r="O115" s="260">
        <v>15157.04192804</v>
      </c>
      <c r="P115" s="262">
        <v>37960.804215380005</v>
      </c>
      <c r="Q115" s="262">
        <v>93039.129588380005</v>
      </c>
      <c r="R115" s="262">
        <v>139933.02485875</v>
      </c>
      <c r="S115" s="263">
        <v>286090.00059055001</v>
      </c>
      <c r="T115" s="262">
        <v>20411.705385609999</v>
      </c>
      <c r="U115" s="262">
        <v>31027.916399059999</v>
      </c>
      <c r="V115" s="260">
        <v>108673.7228834</v>
      </c>
    </row>
    <row r="116" spans="1:22" x14ac:dyDescent="0.25">
      <c r="A116" s="258" t="s">
        <v>305</v>
      </c>
      <c r="B116" s="259">
        <v>107.07605872999999</v>
      </c>
      <c r="C116" s="259">
        <v>294.28787011000003</v>
      </c>
      <c r="D116" s="259">
        <v>411.22736049999997</v>
      </c>
      <c r="E116" s="259">
        <v>527.69425934000003</v>
      </c>
      <c r="F116" s="260">
        <v>43.343384370000003</v>
      </c>
      <c r="G116" s="258">
        <v>198.21007366000001</v>
      </c>
      <c r="H116" s="259">
        <v>297.22766353999998</v>
      </c>
      <c r="I116" s="259">
        <v>171.50475845000003</v>
      </c>
      <c r="J116" s="259">
        <v>27.870800380000002</v>
      </c>
      <c r="K116" s="259">
        <v>98.187577629999993</v>
      </c>
      <c r="L116" s="259">
        <v>121.78979606999999</v>
      </c>
      <c r="M116" s="259">
        <v>217.78123059000001</v>
      </c>
      <c r="N116" s="261">
        <v>465.62940466999999</v>
      </c>
      <c r="O116" s="260">
        <v>7.1599955700000004</v>
      </c>
      <c r="P116" s="262">
        <v>-144.55664429000001</v>
      </c>
      <c r="Q116" s="262">
        <v>-256.30848685000001</v>
      </c>
      <c r="R116" s="262">
        <v>-201.54226767999998</v>
      </c>
      <c r="S116" s="263">
        <v>-595.24740325000005</v>
      </c>
      <c r="T116" s="262">
        <v>-185.53581269999998</v>
      </c>
      <c r="U116" s="262">
        <v>-13.786955309999998</v>
      </c>
      <c r="V116" s="260">
        <v>-41.735210639999998</v>
      </c>
    </row>
    <row r="117" spans="1:22" x14ac:dyDescent="0.25">
      <c r="A117" s="258" t="s">
        <v>306</v>
      </c>
      <c r="B117" s="259">
        <v>1029.8143038599999</v>
      </c>
      <c r="C117" s="259">
        <v>1145.48128053</v>
      </c>
      <c r="D117" s="259">
        <v>1574.8756010700001</v>
      </c>
      <c r="E117" s="259">
        <v>2231.5515614400001</v>
      </c>
      <c r="F117" s="260">
        <v>-205.46231841999983</v>
      </c>
      <c r="G117" s="258">
        <v>1846.10081556</v>
      </c>
      <c r="H117" s="259">
        <v>16628.678911589999</v>
      </c>
      <c r="I117" s="259">
        <v>60320.637854130007</v>
      </c>
      <c r="J117" s="259">
        <v>9922.5595689399997</v>
      </c>
      <c r="K117" s="259">
        <v>22659.152187110001</v>
      </c>
      <c r="L117" s="259">
        <v>12418.126972759997</v>
      </c>
      <c r="M117" s="259">
        <v>100825.59769238</v>
      </c>
      <c r="N117" s="261">
        <v>145825.43642119001</v>
      </c>
      <c r="O117" s="260">
        <v>15149.881932470002</v>
      </c>
      <c r="P117" s="262">
        <v>38105.36085967</v>
      </c>
      <c r="Q117" s="262">
        <v>93295.438075229991</v>
      </c>
      <c r="R117" s="262">
        <v>140134.56712642999</v>
      </c>
      <c r="S117" s="263">
        <v>286685.24799379997</v>
      </c>
      <c r="T117" s="262">
        <v>20597.241198309999</v>
      </c>
      <c r="U117" s="262">
        <v>31041.703354369998</v>
      </c>
      <c r="V117" s="260">
        <v>108715.45809404</v>
      </c>
    </row>
    <row r="118" spans="1:22" x14ac:dyDescent="0.25">
      <c r="A118" s="258" t="s">
        <v>307</v>
      </c>
      <c r="B118" s="259">
        <v>-310.44769772000001</v>
      </c>
      <c r="C118" s="259">
        <v>0</v>
      </c>
      <c r="D118" s="259">
        <v>0</v>
      </c>
      <c r="E118" s="259">
        <v>0</v>
      </c>
      <c r="F118" s="260">
        <v>0</v>
      </c>
      <c r="G118" s="258">
        <v>0</v>
      </c>
      <c r="H118" s="259">
        <v>0</v>
      </c>
      <c r="I118" s="259">
        <v>0</v>
      </c>
      <c r="J118" s="259">
        <v>0</v>
      </c>
      <c r="K118" s="259">
        <v>0</v>
      </c>
      <c r="L118" s="259">
        <v>0</v>
      </c>
      <c r="M118" s="259">
        <v>0</v>
      </c>
      <c r="N118" s="261">
        <v>0</v>
      </c>
      <c r="O118" s="260">
        <v>0</v>
      </c>
      <c r="P118" s="262">
        <v>0</v>
      </c>
      <c r="Q118" s="262">
        <v>0</v>
      </c>
      <c r="R118" s="262">
        <v>0</v>
      </c>
      <c r="S118" s="263">
        <v>0</v>
      </c>
      <c r="T118" s="262">
        <v>0</v>
      </c>
      <c r="U118" s="262">
        <v>0</v>
      </c>
      <c r="V118" s="260">
        <v>0</v>
      </c>
    </row>
    <row r="119" spans="1:22" x14ac:dyDescent="0.25">
      <c r="A119" s="258" t="s">
        <v>308</v>
      </c>
      <c r="B119" s="259">
        <v>0</v>
      </c>
      <c r="C119" s="259">
        <v>0</v>
      </c>
      <c r="D119" s="259">
        <v>0</v>
      </c>
      <c r="E119" s="259">
        <v>0</v>
      </c>
      <c r="F119" s="260">
        <v>0</v>
      </c>
      <c r="G119" s="258">
        <v>0</v>
      </c>
      <c r="H119" s="259">
        <v>0</v>
      </c>
      <c r="I119" s="259">
        <v>0</v>
      </c>
      <c r="J119" s="259">
        <v>0</v>
      </c>
      <c r="K119" s="259">
        <v>0</v>
      </c>
      <c r="L119" s="259">
        <v>0</v>
      </c>
      <c r="M119" s="259">
        <v>0</v>
      </c>
      <c r="N119" s="261">
        <v>0</v>
      </c>
      <c r="O119" s="260">
        <v>0</v>
      </c>
      <c r="P119" s="262">
        <v>0</v>
      </c>
      <c r="Q119" s="262">
        <v>0</v>
      </c>
      <c r="R119" s="262">
        <v>0</v>
      </c>
      <c r="S119" s="263">
        <v>0</v>
      </c>
      <c r="T119" s="262">
        <v>0</v>
      </c>
      <c r="U119" s="262">
        <v>0</v>
      </c>
      <c r="V119" s="260">
        <v>0</v>
      </c>
    </row>
    <row r="120" spans="1:22" x14ac:dyDescent="0.25">
      <c r="A120" s="258" t="s">
        <v>309</v>
      </c>
      <c r="B120" s="259">
        <v>-310.44769772000001</v>
      </c>
      <c r="C120" s="259">
        <v>0</v>
      </c>
      <c r="D120" s="259">
        <v>0</v>
      </c>
      <c r="E120" s="259">
        <v>0</v>
      </c>
      <c r="F120" s="260">
        <v>0</v>
      </c>
      <c r="G120" s="258">
        <v>0</v>
      </c>
      <c r="H120" s="259">
        <v>0</v>
      </c>
      <c r="I120" s="259">
        <v>0</v>
      </c>
      <c r="J120" s="259">
        <v>0</v>
      </c>
      <c r="K120" s="259">
        <v>0</v>
      </c>
      <c r="L120" s="259">
        <v>0</v>
      </c>
      <c r="M120" s="259">
        <v>0</v>
      </c>
      <c r="N120" s="261">
        <v>0</v>
      </c>
      <c r="O120" s="260">
        <v>0</v>
      </c>
      <c r="P120" s="262">
        <v>0</v>
      </c>
      <c r="Q120" s="262">
        <v>0</v>
      </c>
      <c r="R120" s="262">
        <v>0</v>
      </c>
      <c r="S120" s="263">
        <v>0</v>
      </c>
      <c r="T120" s="262">
        <v>0</v>
      </c>
      <c r="U120" s="262">
        <v>0</v>
      </c>
      <c r="V120" s="260">
        <v>0</v>
      </c>
    </row>
    <row r="121" spans="1:22" x14ac:dyDescent="0.25">
      <c r="A121" s="258" t="s">
        <v>310</v>
      </c>
      <c r="B121" s="259">
        <v>0.73150281000000006</v>
      </c>
      <c r="C121" s="259">
        <v>0</v>
      </c>
      <c r="D121" s="259">
        <v>0</v>
      </c>
      <c r="E121" s="259">
        <v>4.7E-2</v>
      </c>
      <c r="F121" s="260">
        <v>0.74785900000000005</v>
      </c>
      <c r="G121" s="258">
        <v>0</v>
      </c>
      <c r="H121" s="259">
        <v>0</v>
      </c>
      <c r="I121" s="259">
        <v>0</v>
      </c>
      <c r="J121" s="259">
        <v>0</v>
      </c>
      <c r="K121" s="259">
        <v>0</v>
      </c>
      <c r="L121" s="259">
        <v>13.57593911</v>
      </c>
      <c r="M121" s="259">
        <v>0</v>
      </c>
      <c r="N121" s="261">
        <v>13.57593911</v>
      </c>
      <c r="O121" s="260">
        <v>0</v>
      </c>
      <c r="P121" s="262">
        <v>0</v>
      </c>
      <c r="Q121" s="262">
        <v>0</v>
      </c>
      <c r="R121" s="262">
        <v>0</v>
      </c>
      <c r="S121" s="263">
        <v>0</v>
      </c>
      <c r="T121" s="262">
        <v>0</v>
      </c>
      <c r="U121" s="262">
        <v>0</v>
      </c>
      <c r="V121" s="260">
        <v>0</v>
      </c>
    </row>
    <row r="122" spans="1:22" x14ac:dyDescent="0.25">
      <c r="A122" s="258" t="s">
        <v>311</v>
      </c>
      <c r="B122" s="259">
        <v>0</v>
      </c>
      <c r="C122" s="259">
        <v>0</v>
      </c>
      <c r="D122" s="259">
        <v>0</v>
      </c>
      <c r="E122" s="259">
        <v>0</v>
      </c>
      <c r="F122" s="260">
        <v>0</v>
      </c>
      <c r="G122" s="258">
        <v>0</v>
      </c>
      <c r="H122" s="259">
        <v>0</v>
      </c>
      <c r="I122" s="259">
        <v>0</v>
      </c>
      <c r="J122" s="259">
        <v>0</v>
      </c>
      <c r="K122" s="259">
        <v>0</v>
      </c>
      <c r="L122" s="259">
        <v>0</v>
      </c>
      <c r="M122" s="259">
        <v>0</v>
      </c>
      <c r="N122" s="261">
        <v>0</v>
      </c>
      <c r="O122" s="260">
        <v>0</v>
      </c>
      <c r="P122" s="262">
        <v>0</v>
      </c>
      <c r="Q122" s="262">
        <v>0</v>
      </c>
      <c r="R122" s="262">
        <v>0</v>
      </c>
      <c r="S122" s="263">
        <v>0</v>
      </c>
      <c r="T122" s="262">
        <v>0</v>
      </c>
      <c r="U122" s="262">
        <v>0</v>
      </c>
      <c r="V122" s="260">
        <v>0</v>
      </c>
    </row>
    <row r="123" spans="1:22" x14ac:dyDescent="0.25">
      <c r="A123" s="258" t="s">
        <v>312</v>
      </c>
      <c r="B123" s="259">
        <v>0</v>
      </c>
      <c r="C123" s="259">
        <v>0</v>
      </c>
      <c r="D123" s="259">
        <v>0</v>
      </c>
      <c r="E123" s="259">
        <v>0</v>
      </c>
      <c r="F123" s="260">
        <v>0</v>
      </c>
      <c r="G123" s="258">
        <v>0</v>
      </c>
      <c r="H123" s="259">
        <v>0</v>
      </c>
      <c r="I123" s="259">
        <v>0</v>
      </c>
      <c r="J123" s="259">
        <v>0</v>
      </c>
      <c r="K123" s="259">
        <v>0</v>
      </c>
      <c r="L123" s="259">
        <v>0</v>
      </c>
      <c r="M123" s="259">
        <v>0</v>
      </c>
      <c r="N123" s="261">
        <v>0</v>
      </c>
      <c r="O123" s="260">
        <v>0</v>
      </c>
      <c r="P123" s="262">
        <v>0</v>
      </c>
      <c r="Q123" s="262">
        <v>0</v>
      </c>
      <c r="R123" s="262">
        <v>0</v>
      </c>
      <c r="S123" s="263">
        <v>0</v>
      </c>
      <c r="T123" s="262">
        <v>0</v>
      </c>
      <c r="U123" s="262">
        <v>0</v>
      </c>
      <c r="V123" s="260">
        <v>0</v>
      </c>
    </row>
    <row r="124" spans="1:22" x14ac:dyDescent="0.25">
      <c r="A124" s="258" t="s">
        <v>313</v>
      </c>
      <c r="B124" s="259">
        <v>0</v>
      </c>
      <c r="C124" s="259">
        <v>0</v>
      </c>
      <c r="D124" s="259">
        <v>0</v>
      </c>
      <c r="E124" s="259">
        <v>0</v>
      </c>
      <c r="F124" s="260">
        <v>0</v>
      </c>
      <c r="G124" s="258">
        <v>0</v>
      </c>
      <c r="H124" s="259">
        <v>0</v>
      </c>
      <c r="I124" s="259">
        <v>0</v>
      </c>
      <c r="J124" s="259">
        <v>0</v>
      </c>
      <c r="K124" s="259">
        <v>0</v>
      </c>
      <c r="L124" s="259">
        <v>0</v>
      </c>
      <c r="M124" s="259">
        <v>0</v>
      </c>
      <c r="N124" s="261">
        <v>0</v>
      </c>
      <c r="O124" s="260">
        <v>0</v>
      </c>
      <c r="P124" s="262">
        <v>0</v>
      </c>
      <c r="Q124" s="262">
        <v>0</v>
      </c>
      <c r="R124" s="262">
        <v>0</v>
      </c>
      <c r="S124" s="263">
        <v>0</v>
      </c>
      <c r="T124" s="262">
        <v>0</v>
      </c>
      <c r="U124" s="262">
        <v>0</v>
      </c>
      <c r="V124" s="260">
        <v>0</v>
      </c>
    </row>
    <row r="125" spans="1:22" x14ac:dyDescent="0.25">
      <c r="A125" s="258" t="s">
        <v>314</v>
      </c>
      <c r="B125" s="259">
        <v>0</v>
      </c>
      <c r="C125" s="259">
        <v>0</v>
      </c>
      <c r="D125" s="259">
        <v>0</v>
      </c>
      <c r="E125" s="259">
        <v>0</v>
      </c>
      <c r="F125" s="260">
        <v>0</v>
      </c>
      <c r="G125" s="258">
        <v>0</v>
      </c>
      <c r="H125" s="259">
        <v>0</v>
      </c>
      <c r="I125" s="259">
        <v>0</v>
      </c>
      <c r="J125" s="259">
        <v>0</v>
      </c>
      <c r="K125" s="259">
        <v>0</v>
      </c>
      <c r="L125" s="259">
        <v>0</v>
      </c>
      <c r="M125" s="259">
        <v>0</v>
      </c>
      <c r="N125" s="261">
        <v>0</v>
      </c>
      <c r="O125" s="260">
        <v>0</v>
      </c>
      <c r="P125" s="262">
        <v>0</v>
      </c>
      <c r="Q125" s="262">
        <v>0</v>
      </c>
      <c r="R125" s="262">
        <v>0</v>
      </c>
      <c r="S125" s="263">
        <v>0</v>
      </c>
      <c r="T125" s="262">
        <v>0</v>
      </c>
      <c r="U125" s="262">
        <v>0</v>
      </c>
      <c r="V125" s="260">
        <v>0</v>
      </c>
    </row>
    <row r="126" spans="1:22" x14ac:dyDescent="0.25">
      <c r="A126" s="258" t="s">
        <v>315</v>
      </c>
      <c r="B126" s="259">
        <v>-47.182936740000002</v>
      </c>
      <c r="C126" s="259">
        <v>-94.365006490000013</v>
      </c>
      <c r="D126" s="259">
        <v>2.6009700000000002E-3</v>
      </c>
      <c r="E126" s="259">
        <v>2.6009700000000002E-3</v>
      </c>
      <c r="F126" s="260">
        <v>0</v>
      </c>
      <c r="G126" s="258">
        <v>0</v>
      </c>
      <c r="H126" s="259">
        <v>0</v>
      </c>
      <c r="I126" s="259">
        <v>0</v>
      </c>
      <c r="J126" s="259">
        <v>0</v>
      </c>
      <c r="K126" s="259">
        <v>0</v>
      </c>
      <c r="L126" s="259">
        <v>0</v>
      </c>
      <c r="M126" s="259">
        <v>0</v>
      </c>
      <c r="N126" s="261">
        <v>0</v>
      </c>
      <c r="O126" s="260">
        <v>0</v>
      </c>
      <c r="P126" s="262">
        <v>0</v>
      </c>
      <c r="Q126" s="262">
        <v>0</v>
      </c>
      <c r="R126" s="262">
        <v>0</v>
      </c>
      <c r="S126" s="263">
        <v>0</v>
      </c>
      <c r="T126" s="262">
        <v>0</v>
      </c>
      <c r="U126" s="262">
        <v>0</v>
      </c>
      <c r="V126" s="260">
        <v>0</v>
      </c>
    </row>
    <row r="127" spans="1:22" x14ac:dyDescent="0.25">
      <c r="A127" s="258" t="s">
        <v>316</v>
      </c>
      <c r="B127" s="259">
        <v>0</v>
      </c>
      <c r="C127" s="259">
        <v>0</v>
      </c>
      <c r="D127" s="259">
        <v>0</v>
      </c>
      <c r="E127" s="259">
        <v>0</v>
      </c>
      <c r="F127" s="260">
        <v>0</v>
      </c>
      <c r="G127" s="258">
        <v>0</v>
      </c>
      <c r="H127" s="259">
        <v>0</v>
      </c>
      <c r="I127" s="259">
        <v>0</v>
      </c>
      <c r="J127" s="259">
        <v>0</v>
      </c>
      <c r="K127" s="259">
        <v>0</v>
      </c>
      <c r="L127" s="259">
        <v>0</v>
      </c>
      <c r="M127" s="259">
        <v>0</v>
      </c>
      <c r="N127" s="261">
        <v>0</v>
      </c>
      <c r="O127" s="260">
        <v>0</v>
      </c>
      <c r="P127" s="262">
        <v>0</v>
      </c>
      <c r="Q127" s="262">
        <v>0</v>
      </c>
      <c r="R127" s="262">
        <v>0</v>
      </c>
      <c r="S127" s="263">
        <v>0</v>
      </c>
      <c r="T127" s="262">
        <v>0</v>
      </c>
      <c r="U127" s="262">
        <v>0</v>
      </c>
      <c r="V127" s="260">
        <v>0</v>
      </c>
    </row>
    <row r="128" spans="1:22" x14ac:dyDescent="0.25">
      <c r="A128" s="258" t="s">
        <v>317</v>
      </c>
      <c r="B128" s="259">
        <v>-47.182936740000002</v>
      </c>
      <c r="C128" s="259">
        <v>-94.365006490000013</v>
      </c>
      <c r="D128" s="259">
        <v>2.6009700000000002E-3</v>
      </c>
      <c r="E128" s="259">
        <v>2.6009700000000002E-3</v>
      </c>
      <c r="F128" s="260">
        <v>0</v>
      </c>
      <c r="G128" s="258">
        <v>0</v>
      </c>
      <c r="H128" s="259">
        <v>0</v>
      </c>
      <c r="I128" s="259">
        <v>0</v>
      </c>
      <c r="J128" s="259">
        <v>0</v>
      </c>
      <c r="K128" s="259">
        <v>0</v>
      </c>
      <c r="L128" s="259">
        <v>0</v>
      </c>
      <c r="M128" s="259">
        <v>0</v>
      </c>
      <c r="N128" s="261">
        <v>0</v>
      </c>
      <c r="O128" s="260">
        <v>0</v>
      </c>
      <c r="P128" s="262">
        <v>0</v>
      </c>
      <c r="Q128" s="262">
        <v>0</v>
      </c>
      <c r="R128" s="262">
        <v>0</v>
      </c>
      <c r="S128" s="263">
        <v>0</v>
      </c>
      <c r="T128" s="262">
        <v>0</v>
      </c>
      <c r="U128" s="262">
        <v>0</v>
      </c>
      <c r="V128" s="260">
        <v>0</v>
      </c>
    </row>
    <row r="129" spans="1:22" x14ac:dyDescent="0.25">
      <c r="A129" s="258" t="s">
        <v>318</v>
      </c>
      <c r="B129" s="259">
        <v>0</v>
      </c>
      <c r="C129" s="259">
        <v>0</v>
      </c>
      <c r="D129" s="259">
        <v>0</v>
      </c>
      <c r="E129" s="259">
        <v>0</v>
      </c>
      <c r="F129" s="260">
        <v>0</v>
      </c>
      <c r="G129" s="258">
        <v>0</v>
      </c>
      <c r="H129" s="259">
        <v>0</v>
      </c>
      <c r="I129" s="259">
        <v>0</v>
      </c>
      <c r="J129" s="259">
        <v>0</v>
      </c>
      <c r="K129" s="259">
        <v>0</v>
      </c>
      <c r="L129" s="259">
        <v>0</v>
      </c>
      <c r="M129" s="259">
        <v>0</v>
      </c>
      <c r="N129" s="261">
        <v>0</v>
      </c>
      <c r="O129" s="260">
        <v>0</v>
      </c>
      <c r="P129" s="262">
        <v>0</v>
      </c>
      <c r="Q129" s="262">
        <v>0</v>
      </c>
      <c r="R129" s="262">
        <v>0</v>
      </c>
      <c r="S129" s="263">
        <v>0</v>
      </c>
      <c r="T129" s="262">
        <v>0</v>
      </c>
      <c r="U129" s="262">
        <v>0</v>
      </c>
      <c r="V129" s="260">
        <v>0</v>
      </c>
    </row>
    <row r="130" spans="1:22" x14ac:dyDescent="0.25">
      <c r="A130" s="258" t="s">
        <v>319</v>
      </c>
      <c r="B130" s="259">
        <v>-356.89913164999996</v>
      </c>
      <c r="C130" s="259">
        <v>-94.365006490000013</v>
      </c>
      <c r="D130" s="259">
        <v>2.6009700000000002E-3</v>
      </c>
      <c r="E130" s="259">
        <v>4.9600969999999994E-2</v>
      </c>
      <c r="F130" s="260">
        <v>0.74785900000000005</v>
      </c>
      <c r="G130" s="258">
        <v>0</v>
      </c>
      <c r="H130" s="259">
        <v>0</v>
      </c>
      <c r="I130" s="259">
        <v>0</v>
      </c>
      <c r="J130" s="259">
        <v>0</v>
      </c>
      <c r="K130" s="259">
        <v>0</v>
      </c>
      <c r="L130" s="259">
        <v>13.57593911</v>
      </c>
      <c r="M130" s="259">
        <v>0</v>
      </c>
      <c r="N130" s="261">
        <v>13.57593911</v>
      </c>
      <c r="O130" s="260">
        <v>0</v>
      </c>
      <c r="P130" s="262">
        <v>0</v>
      </c>
      <c r="Q130" s="262">
        <v>0</v>
      </c>
      <c r="R130" s="262">
        <v>0</v>
      </c>
      <c r="S130" s="263">
        <v>0</v>
      </c>
      <c r="T130" s="262">
        <v>0</v>
      </c>
      <c r="U130" s="262">
        <v>0</v>
      </c>
      <c r="V130" s="260">
        <v>0</v>
      </c>
    </row>
    <row r="131" spans="1:22" ht="16.5" thickBot="1" x14ac:dyDescent="0.3">
      <c r="A131" s="264" t="s">
        <v>320</v>
      </c>
      <c r="B131" s="265">
        <v>672.91517220999992</v>
      </c>
      <c r="C131" s="265">
        <v>1051.11627404</v>
      </c>
      <c r="D131" s="265">
        <v>1574.8782020399999</v>
      </c>
      <c r="E131" s="265">
        <v>2231.6011624099997</v>
      </c>
      <c r="F131" s="266">
        <v>-204.71445941999983</v>
      </c>
      <c r="G131" s="264">
        <v>1846.10081556</v>
      </c>
      <c r="H131" s="265">
        <v>16628.678911589999</v>
      </c>
      <c r="I131" s="265">
        <v>60320.637854130007</v>
      </c>
      <c r="J131" s="265">
        <v>9922.5595689399997</v>
      </c>
      <c r="K131" s="265">
        <v>22659.152187110001</v>
      </c>
      <c r="L131" s="265">
        <v>12431.702911869999</v>
      </c>
      <c r="M131" s="265">
        <v>100825.59769238</v>
      </c>
      <c r="N131" s="267">
        <v>145839.0123603</v>
      </c>
      <c r="O131" s="266">
        <v>15149.881932470002</v>
      </c>
      <c r="P131" s="268">
        <v>38105.36085967</v>
      </c>
      <c r="Q131" s="268">
        <v>93295.438075229991</v>
      </c>
      <c r="R131" s="268">
        <v>140134.56712642999</v>
      </c>
      <c r="S131" s="269">
        <v>286685.24799379997</v>
      </c>
      <c r="T131" s="268">
        <v>20597.241198309999</v>
      </c>
      <c r="U131" s="268">
        <v>31041.703354369998</v>
      </c>
      <c r="V131" s="266">
        <v>108715.45809404</v>
      </c>
    </row>
    <row r="132" spans="1:22" ht="18.75" x14ac:dyDescent="0.25">
      <c r="A132" s="270" t="s">
        <v>273</v>
      </c>
      <c r="B132" s="14"/>
      <c r="C132" s="14"/>
      <c r="D132" s="14"/>
      <c r="E132" s="14"/>
      <c r="F132" s="271"/>
      <c r="G132" s="272"/>
      <c r="H132" s="273"/>
      <c r="I132" s="273"/>
      <c r="J132" s="273"/>
      <c r="K132" s="273"/>
      <c r="L132" s="273"/>
      <c r="M132" s="14"/>
      <c r="N132" s="14"/>
      <c r="O132" s="274"/>
      <c r="P132" s="14"/>
      <c r="Q132" s="14"/>
      <c r="R132" s="14"/>
      <c r="S132" s="14"/>
      <c r="T132" s="14"/>
      <c r="U132" s="14"/>
      <c r="V132" s="14"/>
    </row>
    <row r="133" spans="1:22" x14ac:dyDescent="0.25">
      <c r="A133" s="275" t="s">
        <v>321</v>
      </c>
      <c r="B133" s="14"/>
      <c r="C133" s="14"/>
      <c r="D133" s="14"/>
      <c r="E133" s="14"/>
      <c r="F133" s="276"/>
      <c r="G133" s="270"/>
      <c r="H133" s="277"/>
      <c r="I133" s="277"/>
      <c r="J133" s="277"/>
      <c r="K133" s="277"/>
      <c r="L133" s="277"/>
      <c r="M133" s="14"/>
      <c r="N133" s="14"/>
      <c r="O133" s="274"/>
      <c r="P133" s="14"/>
      <c r="Q133" s="14"/>
      <c r="R133" s="14"/>
      <c r="S133" s="14"/>
      <c r="T133" s="14"/>
      <c r="U133" s="14"/>
      <c r="V133" s="14"/>
    </row>
    <row r="134" spans="1:22" x14ac:dyDescent="0.25">
      <c r="A134" s="275" t="s">
        <v>322</v>
      </c>
      <c r="B134" s="14"/>
      <c r="C134" s="14"/>
      <c r="D134" s="14"/>
      <c r="E134" s="14"/>
      <c r="F134" s="274"/>
      <c r="G134" s="278"/>
      <c r="H134" s="14"/>
      <c r="I134" s="14"/>
      <c r="J134" s="14"/>
      <c r="K134" s="14"/>
      <c r="L134" s="14"/>
      <c r="M134" s="14"/>
      <c r="N134" s="14"/>
      <c r="O134" s="274"/>
      <c r="P134" s="14"/>
      <c r="Q134" s="14"/>
      <c r="R134" s="14"/>
      <c r="S134" s="14"/>
      <c r="T134" s="14"/>
      <c r="U134" s="14"/>
      <c r="V134" s="14"/>
    </row>
    <row r="135" spans="1:22" x14ac:dyDescent="0.25">
      <c r="A135" s="275"/>
      <c r="B135" s="14"/>
      <c r="C135" s="14"/>
      <c r="D135" s="14"/>
      <c r="E135" s="14"/>
      <c r="F135" s="274"/>
      <c r="G135" s="278"/>
      <c r="H135" s="14"/>
      <c r="I135" s="14"/>
      <c r="J135" s="14"/>
      <c r="K135" s="14"/>
      <c r="L135" s="14"/>
      <c r="M135" s="14"/>
      <c r="N135" s="14"/>
      <c r="O135" s="274"/>
      <c r="P135" s="14"/>
      <c r="Q135" s="14"/>
      <c r="R135" s="14"/>
      <c r="S135" s="14"/>
      <c r="T135" s="14"/>
      <c r="U135" s="14"/>
      <c r="V135" s="14"/>
    </row>
    <row r="136" spans="1:22" x14ac:dyDescent="0.25">
      <c r="A136" s="333" t="s">
        <v>132</v>
      </c>
      <c r="B136" s="334" t="s">
        <v>199</v>
      </c>
      <c r="C136" s="334" t="s">
        <v>200</v>
      </c>
      <c r="D136" s="334" t="s">
        <v>201</v>
      </c>
      <c r="E136" s="334" t="s">
        <v>202</v>
      </c>
      <c r="F136" s="334" t="s">
        <v>199</v>
      </c>
      <c r="G136" s="334" t="s">
        <v>200</v>
      </c>
      <c r="H136" s="334" t="s">
        <v>201</v>
      </c>
      <c r="I136" s="334" t="s">
        <v>202</v>
      </c>
      <c r="J136" s="334" t="s">
        <v>199</v>
      </c>
      <c r="K136" s="335" t="s">
        <v>276</v>
      </c>
      <c r="L136" s="336" t="s">
        <v>277</v>
      </c>
      <c r="M136" s="14"/>
      <c r="N136" s="14"/>
      <c r="O136" s="274"/>
      <c r="P136" s="14"/>
      <c r="Q136" s="14"/>
      <c r="R136" s="14"/>
      <c r="S136" s="14"/>
      <c r="T136" s="14"/>
      <c r="U136" s="14"/>
      <c r="V136" s="14"/>
    </row>
    <row r="137" spans="1:22" x14ac:dyDescent="0.25">
      <c r="A137" s="337" t="s">
        <v>356</v>
      </c>
      <c r="B137" s="338">
        <v>161578.01886258999</v>
      </c>
      <c r="C137" s="338">
        <v>121564.81106633</v>
      </c>
      <c r="D137" s="338">
        <v>129635.66131123</v>
      </c>
      <c r="E137" s="338">
        <v>131321.54069336999</v>
      </c>
      <c r="F137" s="338">
        <v>116777.63937055999</v>
      </c>
      <c r="G137" s="338">
        <v>133920.37873188002</v>
      </c>
      <c r="H137" s="338">
        <v>124358.11838606</v>
      </c>
      <c r="I137" s="338">
        <v>110336.03838553</v>
      </c>
      <c r="J137" s="338">
        <v>148013.00102970999</v>
      </c>
      <c r="K137" s="339">
        <v>133205.77531681</v>
      </c>
      <c r="L137" s="340">
        <v>139946.32200526999</v>
      </c>
      <c r="M137" s="14"/>
      <c r="N137" s="14"/>
      <c r="O137" s="274"/>
      <c r="P137" s="14"/>
      <c r="Q137" s="14"/>
      <c r="R137" s="14"/>
      <c r="S137" s="14"/>
      <c r="T137" s="14"/>
      <c r="U137" s="14"/>
      <c r="V137" s="14"/>
    </row>
    <row r="138" spans="1:22" x14ac:dyDescent="0.25">
      <c r="A138" s="337" t="s">
        <v>357</v>
      </c>
      <c r="B138" s="338">
        <v>102871.13105215</v>
      </c>
      <c r="C138" s="338">
        <v>67461.749111969999</v>
      </c>
      <c r="D138" s="338">
        <v>77846.817278219998</v>
      </c>
      <c r="E138" s="338">
        <v>95854.385843690005</v>
      </c>
      <c r="F138" s="338">
        <v>98169.898062720007</v>
      </c>
      <c r="G138" s="338">
        <v>105743.35066513999</v>
      </c>
      <c r="H138" s="338">
        <v>97998.240558089994</v>
      </c>
      <c r="I138" s="338">
        <v>91275.03933955</v>
      </c>
      <c r="J138" s="338">
        <v>115991.19878455</v>
      </c>
      <c r="K138" s="339">
        <v>104094.48339875</v>
      </c>
      <c r="L138" s="340">
        <v>124755.61021555999</v>
      </c>
      <c r="M138" s="14"/>
      <c r="N138" s="14"/>
      <c r="O138" s="274"/>
      <c r="P138" s="14"/>
      <c r="Q138" s="14"/>
      <c r="R138" s="14"/>
      <c r="S138" s="14"/>
      <c r="T138" s="14"/>
      <c r="U138" s="14"/>
      <c r="V138" s="14"/>
    </row>
    <row r="139" spans="1:22" x14ac:dyDescent="0.25">
      <c r="A139" s="337" t="s">
        <v>358</v>
      </c>
      <c r="B139" s="338">
        <v>33393.514625119999</v>
      </c>
      <c r="C139" s="338">
        <v>32604.694300560001</v>
      </c>
      <c r="D139" s="338">
        <v>34436.364642319997</v>
      </c>
      <c r="E139" s="338">
        <v>40957.992710879997</v>
      </c>
      <c r="F139" s="338">
        <v>33846.808022419995</v>
      </c>
      <c r="G139" s="338">
        <v>38358.157224800001</v>
      </c>
      <c r="H139" s="338">
        <v>37989.10355226</v>
      </c>
      <c r="I139" s="338">
        <v>34431.514138170001</v>
      </c>
      <c r="J139" s="338">
        <v>42403.338024609999</v>
      </c>
      <c r="K139" s="339">
        <v>39557.0251336</v>
      </c>
      <c r="L139" s="340">
        <v>42788.170686769998</v>
      </c>
      <c r="M139" s="14"/>
      <c r="N139" s="14"/>
      <c r="O139" s="274"/>
      <c r="P139" s="14"/>
      <c r="Q139" s="14"/>
      <c r="R139" s="14"/>
      <c r="S139" s="14"/>
      <c r="T139" s="14"/>
      <c r="U139" s="14"/>
      <c r="V139" s="14"/>
    </row>
    <row r="140" spans="1:22" x14ac:dyDescent="0.25">
      <c r="A140" s="337" t="s">
        <v>353</v>
      </c>
      <c r="B140" s="338"/>
      <c r="C140" s="338"/>
      <c r="D140" s="338"/>
      <c r="E140" s="338"/>
      <c r="F140" s="338"/>
      <c r="G140" s="338"/>
      <c r="H140" s="338"/>
      <c r="I140" s="338"/>
      <c r="J140" s="341"/>
      <c r="K140" s="342"/>
      <c r="L140" s="343"/>
      <c r="M140" s="14"/>
      <c r="N140" s="14"/>
      <c r="O140" s="274"/>
      <c r="P140" s="14"/>
      <c r="Q140" s="14"/>
      <c r="R140" s="14"/>
      <c r="S140" s="14"/>
      <c r="T140" s="14"/>
      <c r="U140" s="14"/>
      <c r="V140" s="14"/>
    </row>
    <row r="141" spans="1:22" x14ac:dyDescent="0.25">
      <c r="A141" s="337" t="s">
        <v>354</v>
      </c>
      <c r="B141" s="338"/>
      <c r="C141" s="338"/>
      <c r="D141" s="338"/>
      <c r="E141" s="338"/>
      <c r="F141" s="338"/>
      <c r="G141" s="338"/>
      <c r="H141" s="338"/>
      <c r="I141" s="338"/>
      <c r="J141" s="338"/>
      <c r="K141" s="339"/>
      <c r="L141" s="340"/>
      <c r="M141" s="14"/>
      <c r="N141" s="14"/>
      <c r="O141" s="274"/>
      <c r="P141" s="14"/>
      <c r="Q141" s="14"/>
      <c r="R141" s="14"/>
      <c r="S141" s="14"/>
      <c r="T141" s="14"/>
      <c r="U141" s="14"/>
      <c r="V141" s="14"/>
    </row>
    <row r="142" spans="1:22" x14ac:dyDescent="0.25">
      <c r="A142" s="337" t="s">
        <v>359</v>
      </c>
      <c r="B142" s="338"/>
      <c r="C142" s="338"/>
      <c r="D142" s="338"/>
      <c r="E142" s="338"/>
      <c r="F142" s="338"/>
      <c r="G142" s="338"/>
      <c r="H142" s="338"/>
      <c r="I142" s="338"/>
      <c r="J142" s="338"/>
      <c r="K142" s="339"/>
      <c r="L142" s="340"/>
      <c r="M142" s="14"/>
      <c r="N142" s="14"/>
      <c r="O142" s="274"/>
      <c r="P142" s="14"/>
      <c r="Q142" s="14"/>
      <c r="R142" s="14"/>
      <c r="S142" s="14"/>
      <c r="T142" s="14"/>
      <c r="U142" s="14"/>
      <c r="V142" s="14"/>
    </row>
    <row r="143" spans="1:22" ht="16.5" thickBot="1" x14ac:dyDescent="0.3">
      <c r="A143" s="344" t="s">
        <v>360</v>
      </c>
      <c r="B143" s="345">
        <v>34</v>
      </c>
      <c r="C143" s="345">
        <v>34</v>
      </c>
      <c r="D143" s="345">
        <v>34</v>
      </c>
      <c r="E143" s="345">
        <v>34</v>
      </c>
      <c r="F143" s="345">
        <v>34</v>
      </c>
      <c r="G143" s="345">
        <v>34</v>
      </c>
      <c r="H143" s="345">
        <v>34</v>
      </c>
      <c r="I143" s="345">
        <v>30</v>
      </c>
      <c r="J143" s="345">
        <v>32</v>
      </c>
      <c r="K143" s="346">
        <v>32</v>
      </c>
      <c r="L143" s="347">
        <v>30</v>
      </c>
      <c r="M143" s="14"/>
      <c r="N143" s="14"/>
      <c r="O143" s="274"/>
      <c r="P143" s="14"/>
      <c r="Q143" s="14"/>
      <c r="R143" s="14"/>
      <c r="S143" s="14"/>
      <c r="T143" s="14"/>
      <c r="U143" s="14"/>
      <c r="V143" s="14"/>
    </row>
    <row r="144" spans="1:22" x14ac:dyDescent="0.25">
      <c r="A144" s="348" t="s">
        <v>273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274"/>
      <c r="P144" s="14"/>
      <c r="Q144" s="14"/>
      <c r="R144" s="14"/>
      <c r="S144" s="14"/>
      <c r="T144" s="14"/>
      <c r="U144" s="14"/>
      <c r="V144" s="14"/>
    </row>
    <row r="145" spans="1:22" x14ac:dyDescent="0.25">
      <c r="A145" s="14" t="s">
        <v>321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349"/>
      <c r="M145" s="14"/>
      <c r="N145" s="14"/>
      <c r="O145" s="274"/>
      <c r="P145" s="14"/>
      <c r="Q145" s="14"/>
      <c r="R145" s="14"/>
      <c r="S145" s="14"/>
      <c r="T145" s="14"/>
      <c r="U145" s="14"/>
      <c r="V145" s="14"/>
    </row>
    <row r="146" spans="1:22" x14ac:dyDescent="0.25">
      <c r="A146" s="14" t="s">
        <v>322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349"/>
      <c r="M146" s="14"/>
      <c r="N146" s="14"/>
      <c r="O146" s="274"/>
      <c r="P146" s="14"/>
      <c r="Q146" s="14"/>
      <c r="R146" s="14"/>
      <c r="S146" s="14"/>
      <c r="T146" s="14"/>
      <c r="U146" s="14"/>
      <c r="V146" s="14"/>
    </row>
    <row r="147" spans="1:2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349"/>
      <c r="M147" s="14"/>
      <c r="N147" s="14"/>
      <c r="O147" s="274"/>
      <c r="P147" s="14"/>
      <c r="Q147" s="14"/>
      <c r="R147" s="14"/>
      <c r="S147" s="14"/>
      <c r="T147" s="14"/>
      <c r="U147" s="14"/>
      <c r="V147" s="14"/>
    </row>
    <row r="148" spans="1:22" s="279" customFormat="1" x14ac:dyDescent="0.25">
      <c r="A148" s="281"/>
      <c r="B148" s="282"/>
      <c r="C148" s="282"/>
      <c r="D148" s="282"/>
      <c r="E148" s="282"/>
      <c r="F148" s="283"/>
      <c r="G148" s="281"/>
      <c r="H148" s="282"/>
      <c r="I148" s="282"/>
      <c r="J148" s="282"/>
      <c r="K148" s="282"/>
      <c r="L148" s="282"/>
      <c r="M148" s="282"/>
      <c r="N148" s="282"/>
      <c r="O148" s="283"/>
      <c r="P148" s="282"/>
      <c r="Q148" s="282"/>
      <c r="R148" s="282"/>
      <c r="S148" s="282"/>
      <c r="T148" s="282"/>
      <c r="U148" s="282"/>
      <c r="V148" s="282"/>
    </row>
    <row r="149" spans="1:22" ht="23.25" thickBot="1" x14ac:dyDescent="0.3">
      <c r="A149" s="284" t="s">
        <v>323</v>
      </c>
      <c r="B149" s="284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5"/>
      <c r="N149" s="285"/>
      <c r="O149" s="285"/>
      <c r="P149" s="14"/>
      <c r="Q149" s="14"/>
      <c r="R149" s="14"/>
      <c r="S149" s="14"/>
      <c r="T149" s="14"/>
      <c r="U149" s="14"/>
      <c r="V149" s="14"/>
    </row>
    <row r="150" spans="1:22" ht="16.5" thickBot="1" x14ac:dyDescent="0.3">
      <c r="A150" s="286"/>
      <c r="B150" s="287"/>
      <c r="C150" s="287"/>
      <c r="D150" s="287"/>
      <c r="E150" s="287"/>
      <c r="F150" s="288"/>
      <c r="G150" s="289"/>
      <c r="H150" s="287"/>
      <c r="I150" s="287"/>
      <c r="J150" s="287"/>
      <c r="K150" s="287"/>
      <c r="L150" s="287"/>
      <c r="M150" s="287"/>
      <c r="N150" s="287"/>
      <c r="O150" s="238"/>
      <c r="P150" s="14"/>
      <c r="Q150" s="14"/>
      <c r="R150" s="14"/>
      <c r="S150" s="14"/>
      <c r="T150" s="14"/>
      <c r="U150" s="235"/>
      <c r="V150" s="235"/>
    </row>
    <row r="151" spans="1:22" x14ac:dyDescent="0.25">
      <c r="A151" s="290"/>
      <c r="B151" s="291">
        <v>2016</v>
      </c>
      <c r="C151" s="291"/>
      <c r="D151" s="291"/>
      <c r="E151" s="291"/>
      <c r="F151" s="292">
        <v>2017</v>
      </c>
      <c r="G151" s="293"/>
      <c r="H151" s="291"/>
      <c r="I151" s="291"/>
      <c r="J151" s="291">
        <v>2018</v>
      </c>
      <c r="K151" s="291"/>
      <c r="L151" s="291"/>
      <c r="M151" s="291"/>
      <c r="N151" s="291"/>
      <c r="O151" s="292">
        <v>2019</v>
      </c>
      <c r="P151" s="291"/>
      <c r="Q151" s="291"/>
      <c r="R151" s="291"/>
      <c r="S151" s="291"/>
      <c r="T151" s="291">
        <v>2020</v>
      </c>
      <c r="U151" s="291"/>
      <c r="V151" s="291"/>
    </row>
    <row r="152" spans="1:22" x14ac:dyDescent="0.25">
      <c r="A152" s="294" t="s">
        <v>324</v>
      </c>
      <c r="B152" s="295" t="s">
        <v>199</v>
      </c>
      <c r="C152" s="295" t="s">
        <v>200</v>
      </c>
      <c r="D152" s="295" t="s">
        <v>201</v>
      </c>
      <c r="E152" s="295" t="s">
        <v>202</v>
      </c>
      <c r="F152" s="296" t="s">
        <v>199</v>
      </c>
      <c r="G152" s="297" t="s">
        <v>200</v>
      </c>
      <c r="H152" s="295" t="s">
        <v>201</v>
      </c>
      <c r="I152" s="295" t="s">
        <v>202</v>
      </c>
      <c r="J152" s="295" t="s">
        <v>199</v>
      </c>
      <c r="K152" s="295" t="s">
        <v>200</v>
      </c>
      <c r="L152" s="295" t="s">
        <v>201</v>
      </c>
      <c r="M152" s="295" t="s">
        <v>202</v>
      </c>
      <c r="N152" s="298" t="s">
        <v>203</v>
      </c>
      <c r="O152" s="296" t="s">
        <v>199</v>
      </c>
      <c r="P152" s="295" t="s">
        <v>325</v>
      </c>
      <c r="Q152" s="295" t="s">
        <v>201</v>
      </c>
      <c r="R152" s="295" t="s">
        <v>202</v>
      </c>
      <c r="S152" s="298" t="s">
        <v>203</v>
      </c>
      <c r="T152" s="295" t="s">
        <v>199</v>
      </c>
      <c r="U152" s="295" t="s">
        <v>276</v>
      </c>
      <c r="V152" s="295" t="s">
        <v>277</v>
      </c>
    </row>
    <row r="153" spans="1:22" x14ac:dyDescent="0.25">
      <c r="A153" s="299" t="s">
        <v>326</v>
      </c>
      <c r="B153" s="300">
        <v>39842.10422126999</v>
      </c>
      <c r="C153" s="300">
        <v>58169.10342087</v>
      </c>
      <c r="D153" s="300">
        <v>130029.4312295862</v>
      </c>
      <c r="E153" s="300">
        <v>195310.755603347</v>
      </c>
      <c r="F153" s="301">
        <v>44973.935781779452</v>
      </c>
      <c r="G153" s="302">
        <v>148602.4471699211</v>
      </c>
      <c r="H153" s="300">
        <v>182777.29800751767</v>
      </c>
      <c r="I153" s="300">
        <v>286301.39673221065</v>
      </c>
      <c r="J153" s="300">
        <v>53103.147415563719</v>
      </c>
      <c r="K153" s="300">
        <v>103089.1611609766</v>
      </c>
      <c r="L153" s="300">
        <v>165298.8913682251</v>
      </c>
      <c r="M153" s="300">
        <v>230929.6065905423</v>
      </c>
      <c r="N153" s="303">
        <v>552420.80653530778</v>
      </c>
      <c r="O153" s="301">
        <v>63342.904133710399</v>
      </c>
      <c r="P153" s="300">
        <v>120665.56691372779</v>
      </c>
      <c r="Q153" s="300">
        <v>206962.26223188659</v>
      </c>
      <c r="R153" s="300">
        <v>283707.81947044836</v>
      </c>
      <c r="S153" s="303">
        <v>674678.55274977314</v>
      </c>
      <c r="T153" s="300">
        <v>72027.377205331301</v>
      </c>
      <c r="U153" s="300">
        <v>141173.903715678</v>
      </c>
      <c r="V153" s="300">
        <v>211307.71494148349</v>
      </c>
    </row>
    <row r="154" spans="1:22" x14ac:dyDescent="0.25">
      <c r="A154" s="299" t="s">
        <v>327</v>
      </c>
      <c r="B154" s="300">
        <v>7825.00458781</v>
      </c>
      <c r="C154" s="300">
        <v>10722.320559909998</v>
      </c>
      <c r="D154" s="300">
        <v>24054.70316048637</v>
      </c>
      <c r="E154" s="300">
        <v>34613.164779999999</v>
      </c>
      <c r="F154" s="301">
        <v>8584.3498088550114</v>
      </c>
      <c r="G154" s="302">
        <v>23003.347129091999</v>
      </c>
      <c r="H154" s="300">
        <v>32195.986766757087</v>
      </c>
      <c r="I154" s="300">
        <v>42559.989282617702</v>
      </c>
      <c r="J154" s="300">
        <v>8884.5183276713906</v>
      </c>
      <c r="K154" s="300">
        <v>18536.029590334809</v>
      </c>
      <c r="L154" s="300">
        <v>29558.09788738858</v>
      </c>
      <c r="M154" s="300">
        <v>41201.136337956304</v>
      </c>
      <c r="N154" s="303">
        <v>98179.782143351084</v>
      </c>
      <c r="O154" s="301">
        <v>11479.86142190871</v>
      </c>
      <c r="P154" s="300">
        <v>22165.709065264811</v>
      </c>
      <c r="Q154" s="300">
        <v>37307.898552224004</v>
      </c>
      <c r="R154" s="300">
        <v>50335.950418087603</v>
      </c>
      <c r="S154" s="303">
        <v>121289.41945748511</v>
      </c>
      <c r="T154" s="300">
        <v>15363.328618052621</v>
      </c>
      <c r="U154" s="300">
        <v>28765.67319001507</v>
      </c>
      <c r="V154" s="300">
        <v>43053.246125997801</v>
      </c>
    </row>
    <row r="155" spans="1:22" x14ac:dyDescent="0.25">
      <c r="A155" s="304" t="s">
        <v>328</v>
      </c>
      <c r="B155" s="300">
        <v>0</v>
      </c>
      <c r="C155" s="300">
        <v>0</v>
      </c>
      <c r="D155" s="300">
        <v>0</v>
      </c>
      <c r="E155" s="300">
        <v>0</v>
      </c>
      <c r="F155" s="301">
        <v>0</v>
      </c>
      <c r="G155" s="302">
        <v>0</v>
      </c>
      <c r="H155" s="300">
        <v>0</v>
      </c>
      <c r="I155" s="300">
        <v>0</v>
      </c>
      <c r="J155" s="300">
        <v>0</v>
      </c>
      <c r="K155" s="300">
        <v>0</v>
      </c>
      <c r="L155" s="300">
        <v>0</v>
      </c>
      <c r="M155" s="300">
        <v>0</v>
      </c>
      <c r="N155" s="303">
        <v>0</v>
      </c>
      <c r="O155" s="301">
        <v>0</v>
      </c>
      <c r="P155" s="300">
        <v>0</v>
      </c>
      <c r="Q155" s="300">
        <v>0</v>
      </c>
      <c r="R155" s="300">
        <v>0</v>
      </c>
      <c r="S155" s="303">
        <v>0</v>
      </c>
      <c r="T155" s="300">
        <v>0</v>
      </c>
      <c r="U155" s="300">
        <v>0</v>
      </c>
      <c r="V155" s="300">
        <v>0</v>
      </c>
    </row>
    <row r="156" spans="1:22" x14ac:dyDescent="0.25">
      <c r="A156" s="304" t="s">
        <v>329</v>
      </c>
      <c r="B156" s="300">
        <v>0</v>
      </c>
      <c r="C156" s="300">
        <v>0</v>
      </c>
      <c r="D156" s="300">
        <v>0</v>
      </c>
      <c r="E156" s="300">
        <v>0</v>
      </c>
      <c r="F156" s="301">
        <v>0</v>
      </c>
      <c r="G156" s="302">
        <v>0</v>
      </c>
      <c r="H156" s="300">
        <v>0</v>
      </c>
      <c r="I156" s="300">
        <v>0</v>
      </c>
      <c r="J156" s="300">
        <v>0</v>
      </c>
      <c r="K156" s="300">
        <v>0</v>
      </c>
      <c r="L156" s="300">
        <v>0</v>
      </c>
      <c r="M156" s="300">
        <v>0</v>
      </c>
      <c r="N156" s="303">
        <v>0</v>
      </c>
      <c r="O156" s="301">
        <v>0</v>
      </c>
      <c r="P156" s="300">
        <v>0</v>
      </c>
      <c r="Q156" s="300">
        <v>0</v>
      </c>
      <c r="R156" s="300">
        <v>0</v>
      </c>
      <c r="S156" s="303">
        <v>0</v>
      </c>
      <c r="T156" s="300">
        <v>0</v>
      </c>
      <c r="U156" s="300">
        <v>0</v>
      </c>
      <c r="V156" s="300">
        <v>0</v>
      </c>
    </row>
    <row r="157" spans="1:22" x14ac:dyDescent="0.25">
      <c r="A157" s="299" t="s">
        <v>330</v>
      </c>
      <c r="B157" s="300">
        <v>2494.6348065000002</v>
      </c>
      <c r="C157" s="300">
        <v>3370.8721847000002</v>
      </c>
      <c r="D157" s="300">
        <v>7111.0649729999996</v>
      </c>
      <c r="E157" s="300">
        <v>9836.0930700000008</v>
      </c>
      <c r="F157" s="301">
        <v>2715.2462300000002</v>
      </c>
      <c r="G157" s="302">
        <v>22545.389061210779</v>
      </c>
      <c r="H157" s="300">
        <v>10470.926778535309</v>
      </c>
      <c r="I157" s="300">
        <v>24412.482637559398</v>
      </c>
      <c r="J157" s="300">
        <v>2608.1790846527201</v>
      </c>
      <c r="K157" s="300">
        <v>5057.0271266434002</v>
      </c>
      <c r="L157" s="300">
        <v>7889.3596639733496</v>
      </c>
      <c r="M157" s="300">
        <v>10680.652644955531</v>
      </c>
      <c r="N157" s="303">
        <v>26235.218520225</v>
      </c>
      <c r="O157" s="301">
        <v>3049.8059961949202</v>
      </c>
      <c r="P157" s="300">
        <v>5065.59432032123</v>
      </c>
      <c r="Q157" s="300">
        <v>8031.0575085188902</v>
      </c>
      <c r="R157" s="300">
        <v>11032.487148910181</v>
      </c>
      <c r="S157" s="303">
        <v>27178.944973945221</v>
      </c>
      <c r="T157" s="300">
        <v>3885.0452818782301</v>
      </c>
      <c r="U157" s="300">
        <v>5148.9377088233396</v>
      </c>
      <c r="V157" s="300">
        <v>7828.6783493836492</v>
      </c>
    </row>
    <row r="158" spans="1:22" x14ac:dyDescent="0.25">
      <c r="A158" s="299" t="s">
        <v>331</v>
      </c>
      <c r="B158" s="300">
        <v>7229.7358229300007</v>
      </c>
      <c r="C158" s="300">
        <v>6842.1922340000001</v>
      </c>
      <c r="D158" s="300">
        <v>15907.271580835861</v>
      </c>
      <c r="E158" s="300">
        <v>23212.852541</v>
      </c>
      <c r="F158" s="301">
        <v>5919.4173119632005</v>
      </c>
      <c r="G158" s="302">
        <v>43851.162810697831</v>
      </c>
      <c r="H158" s="300">
        <v>23038.857209241873</v>
      </c>
      <c r="I158" s="300">
        <v>36196.541983163443</v>
      </c>
      <c r="J158" s="300">
        <v>7793.2870404430114</v>
      </c>
      <c r="K158" s="300">
        <v>12167.2828184756</v>
      </c>
      <c r="L158" s="300">
        <v>18024.535929402202</v>
      </c>
      <c r="M158" s="300">
        <v>24308.682787187307</v>
      </c>
      <c r="N158" s="303">
        <v>62293.788575508122</v>
      </c>
      <c r="O158" s="301">
        <v>7907.7655509417609</v>
      </c>
      <c r="P158" s="300">
        <v>12481.427956250802</v>
      </c>
      <c r="Q158" s="300">
        <v>21657.603912085862</v>
      </c>
      <c r="R158" s="300">
        <v>28222.469064209774</v>
      </c>
      <c r="S158" s="303">
        <v>70269.266483488202</v>
      </c>
      <c r="T158" s="300">
        <v>8829.1573394514198</v>
      </c>
      <c r="U158" s="300">
        <v>15689.44967450261</v>
      </c>
      <c r="V158" s="300">
        <v>21999.83516275818</v>
      </c>
    </row>
    <row r="159" spans="1:22" x14ac:dyDescent="0.25">
      <c r="A159" s="299" t="s">
        <v>332</v>
      </c>
      <c r="B159" s="300">
        <v>3556.5082875399999</v>
      </c>
      <c r="C159" s="300">
        <v>3683.9613007799999</v>
      </c>
      <c r="D159" s="300">
        <v>8072.69438274</v>
      </c>
      <c r="E159" s="300">
        <v>11254.68252941</v>
      </c>
      <c r="F159" s="301">
        <v>4784.6713644800002</v>
      </c>
      <c r="G159" s="302">
        <v>9453.9983597762402</v>
      </c>
      <c r="H159" s="300">
        <v>14790.81942872354</v>
      </c>
      <c r="I159" s="300">
        <v>20590.936717337489</v>
      </c>
      <c r="J159" s="300">
        <v>7026.5857076392986</v>
      </c>
      <c r="K159" s="300">
        <v>11880.44176023708</v>
      </c>
      <c r="L159" s="300">
        <v>17803.564949157728</v>
      </c>
      <c r="M159" s="300">
        <v>23874.506679894512</v>
      </c>
      <c r="N159" s="303">
        <v>60585.099096928614</v>
      </c>
      <c r="O159" s="301">
        <v>6603.5425106622297</v>
      </c>
      <c r="P159" s="300">
        <v>11380.812695931359</v>
      </c>
      <c r="Q159" s="300">
        <v>15885.647422248891</v>
      </c>
      <c r="R159" s="300">
        <v>19674.281780662874</v>
      </c>
      <c r="S159" s="303">
        <v>53544.284409505352</v>
      </c>
      <c r="T159" s="300">
        <v>6097.9934440122497</v>
      </c>
      <c r="U159" s="300">
        <v>10998.264775002599</v>
      </c>
      <c r="V159" s="300">
        <v>15529.32607140937</v>
      </c>
    </row>
    <row r="160" spans="1:22" x14ac:dyDescent="0.25">
      <c r="A160" s="299" t="s">
        <v>333</v>
      </c>
      <c r="B160" s="300">
        <v>1272.24179925</v>
      </c>
      <c r="C160" s="300">
        <v>1374.6101808000001</v>
      </c>
      <c r="D160" s="300">
        <v>3295.4684379999999</v>
      </c>
      <c r="E160" s="300">
        <v>5029.5741545199999</v>
      </c>
      <c r="F160" s="301">
        <v>1699.4665890000001</v>
      </c>
      <c r="G160" s="302">
        <v>13330.32279051498</v>
      </c>
      <c r="H160" s="300">
        <v>6448.9358747992001</v>
      </c>
      <c r="I160" s="300">
        <v>8299.2792678169499</v>
      </c>
      <c r="J160" s="300">
        <v>2642.5274612687135</v>
      </c>
      <c r="K160" s="300">
        <v>4743.7386828005701</v>
      </c>
      <c r="L160" s="300">
        <v>6051.1453872966504</v>
      </c>
      <c r="M160" s="300">
        <v>8026.2996991103591</v>
      </c>
      <c r="N160" s="303">
        <v>21463.711230476292</v>
      </c>
      <c r="O160" s="301">
        <v>2670.0894794489182</v>
      </c>
      <c r="P160" s="300">
        <v>4121.2427264374101</v>
      </c>
      <c r="Q160" s="300">
        <v>5499.0075931073898</v>
      </c>
      <c r="R160" s="300">
        <v>7364.5577304712597</v>
      </c>
      <c r="S160" s="303">
        <v>19654.897529464979</v>
      </c>
      <c r="T160" s="300">
        <v>2927.4579335263129</v>
      </c>
      <c r="U160" s="300">
        <v>4281.69732010807</v>
      </c>
      <c r="V160" s="300">
        <v>5993.34106046549</v>
      </c>
    </row>
    <row r="161" spans="1:22" x14ac:dyDescent="0.25">
      <c r="A161" s="304" t="s">
        <v>334</v>
      </c>
      <c r="B161" s="300">
        <v>0</v>
      </c>
      <c r="C161" s="300">
        <v>0</v>
      </c>
      <c r="D161" s="300">
        <v>0</v>
      </c>
      <c r="E161" s="300">
        <v>0</v>
      </c>
      <c r="F161" s="301">
        <v>0</v>
      </c>
      <c r="G161" s="302">
        <v>0</v>
      </c>
      <c r="H161" s="300">
        <v>0</v>
      </c>
      <c r="I161" s="300">
        <v>0</v>
      </c>
      <c r="J161" s="300">
        <v>0</v>
      </c>
      <c r="K161" s="300">
        <v>0</v>
      </c>
      <c r="L161" s="300">
        <v>0</v>
      </c>
      <c r="M161" s="300">
        <v>0</v>
      </c>
      <c r="N161" s="303">
        <v>0</v>
      </c>
      <c r="O161" s="301">
        <v>0</v>
      </c>
      <c r="P161" s="300">
        <v>0</v>
      </c>
      <c r="Q161" s="300">
        <v>0</v>
      </c>
      <c r="R161" s="300">
        <v>0</v>
      </c>
      <c r="S161" s="303">
        <v>0</v>
      </c>
      <c r="T161" s="300">
        <v>0</v>
      </c>
      <c r="U161" s="300">
        <v>0</v>
      </c>
      <c r="V161" s="300">
        <v>0</v>
      </c>
    </row>
    <row r="162" spans="1:22" x14ac:dyDescent="0.25">
      <c r="A162" s="304" t="s">
        <v>335</v>
      </c>
      <c r="B162" s="300">
        <v>0</v>
      </c>
      <c r="C162" s="300">
        <v>0</v>
      </c>
      <c r="D162" s="300">
        <v>0</v>
      </c>
      <c r="E162" s="300">
        <v>0</v>
      </c>
      <c r="F162" s="301">
        <v>0</v>
      </c>
      <c r="G162" s="302">
        <v>0</v>
      </c>
      <c r="H162" s="300">
        <v>0</v>
      </c>
      <c r="I162" s="300">
        <v>0</v>
      </c>
      <c r="J162" s="300">
        <v>0</v>
      </c>
      <c r="K162" s="300">
        <v>0</v>
      </c>
      <c r="L162" s="300">
        <v>0</v>
      </c>
      <c r="M162" s="300">
        <v>0</v>
      </c>
      <c r="N162" s="303">
        <v>0</v>
      </c>
      <c r="O162" s="301">
        <v>0</v>
      </c>
      <c r="P162" s="300">
        <v>0</v>
      </c>
      <c r="Q162" s="300">
        <v>0</v>
      </c>
      <c r="R162" s="300">
        <v>0</v>
      </c>
      <c r="S162" s="303">
        <v>0</v>
      </c>
      <c r="T162" s="300">
        <v>0</v>
      </c>
      <c r="U162" s="300">
        <v>0</v>
      </c>
      <c r="V162" s="300">
        <v>0</v>
      </c>
    </row>
    <row r="163" spans="1:22" x14ac:dyDescent="0.25">
      <c r="A163" s="304" t="s">
        <v>336</v>
      </c>
      <c r="B163" s="300">
        <v>0</v>
      </c>
      <c r="C163" s="300">
        <v>0</v>
      </c>
      <c r="D163" s="300">
        <v>0</v>
      </c>
      <c r="E163" s="300">
        <v>0</v>
      </c>
      <c r="F163" s="301">
        <v>0</v>
      </c>
      <c r="G163" s="302">
        <v>0</v>
      </c>
      <c r="H163" s="300">
        <v>0</v>
      </c>
      <c r="I163" s="300">
        <v>0</v>
      </c>
      <c r="J163" s="300">
        <v>0</v>
      </c>
      <c r="K163" s="300">
        <v>0</v>
      </c>
      <c r="L163" s="300">
        <v>0</v>
      </c>
      <c r="M163" s="300">
        <v>0</v>
      </c>
      <c r="N163" s="303">
        <v>0</v>
      </c>
      <c r="O163" s="301">
        <v>0</v>
      </c>
      <c r="P163" s="300">
        <v>0</v>
      </c>
      <c r="Q163" s="300">
        <v>0</v>
      </c>
      <c r="R163" s="300">
        <v>0</v>
      </c>
      <c r="S163" s="303">
        <v>0</v>
      </c>
      <c r="T163" s="300">
        <v>0</v>
      </c>
      <c r="U163" s="300">
        <v>0</v>
      </c>
      <c r="V163" s="300">
        <v>0</v>
      </c>
    </row>
    <row r="164" spans="1:22" x14ac:dyDescent="0.25">
      <c r="A164" s="299" t="s">
        <v>337</v>
      </c>
      <c r="B164" s="300">
        <v>19022.63852606</v>
      </c>
      <c r="C164" s="300">
        <v>23595.362777000002</v>
      </c>
      <c r="D164" s="300">
        <v>49793.269094380012</v>
      </c>
      <c r="E164" s="300">
        <v>72376.985625000001</v>
      </c>
      <c r="F164" s="301">
        <v>19476.07338491</v>
      </c>
      <c r="G164" s="302">
        <v>65009.510594926593</v>
      </c>
      <c r="H164" s="300">
        <v>74300.455095764992</v>
      </c>
      <c r="I164" s="300">
        <v>121370.58786739799</v>
      </c>
      <c r="J164" s="300">
        <v>22994.736374997839</v>
      </c>
      <c r="K164" s="300">
        <v>42554.815206778498</v>
      </c>
      <c r="L164" s="300">
        <v>67019.960851102689</v>
      </c>
      <c r="M164" s="300">
        <v>91502.835597681493</v>
      </c>
      <c r="N164" s="303">
        <v>224072.3480305605</v>
      </c>
      <c r="O164" s="301">
        <v>25035.5157292451</v>
      </c>
      <c r="P164" s="300">
        <v>46501.883030221194</v>
      </c>
      <c r="Q164" s="300">
        <v>78787.991213140689</v>
      </c>
      <c r="R164" s="300">
        <v>105835.26201828819</v>
      </c>
      <c r="S164" s="303">
        <v>256160.65199089516</v>
      </c>
      <c r="T164" s="300">
        <v>30281.76699323396</v>
      </c>
      <c r="U164" s="300">
        <v>60444.945580982996</v>
      </c>
      <c r="V164" s="300">
        <v>88737.776653659908</v>
      </c>
    </row>
    <row r="165" spans="1:22" x14ac:dyDescent="0.25">
      <c r="A165" s="299" t="s">
        <v>338</v>
      </c>
      <c r="B165" s="300">
        <v>1394.9185030400001</v>
      </c>
      <c r="C165" s="300">
        <v>1452.693</v>
      </c>
      <c r="D165" s="300">
        <v>1663.3692999999998</v>
      </c>
      <c r="E165" s="300">
        <v>2544.9438499999997</v>
      </c>
      <c r="F165" s="301">
        <v>630.33155000000011</v>
      </c>
      <c r="G165" s="302">
        <v>1320.2826579499999</v>
      </c>
      <c r="H165" s="300">
        <v>2200.0632996700001</v>
      </c>
      <c r="I165" s="300">
        <v>4144.6439806799999</v>
      </c>
      <c r="J165" s="300">
        <v>735.39093238333294</v>
      </c>
      <c r="K165" s="300">
        <v>1139.9572508199801</v>
      </c>
      <c r="L165" s="300">
        <v>1764.0645218995262</v>
      </c>
      <c r="M165" s="300">
        <v>2920.8056720732961</v>
      </c>
      <c r="N165" s="303">
        <v>6560.2183771761356</v>
      </c>
      <c r="O165" s="301">
        <v>797.68839697834596</v>
      </c>
      <c r="P165" s="300">
        <v>1400.0170600175941</v>
      </c>
      <c r="Q165" s="300">
        <v>2303.3909356242757</v>
      </c>
      <c r="R165" s="300">
        <v>2923.2844965110971</v>
      </c>
      <c r="S165" s="303">
        <v>7424.3808891313129</v>
      </c>
      <c r="T165" s="300">
        <v>970.74166220599511</v>
      </c>
      <c r="U165" s="300">
        <v>1420.288143040998</v>
      </c>
      <c r="V165" s="300">
        <v>2169.7179267292731</v>
      </c>
    </row>
    <row r="166" spans="1:22" x14ac:dyDescent="0.25">
      <c r="A166" s="299" t="s">
        <v>339</v>
      </c>
      <c r="B166" s="300">
        <v>2420.6432515966703</v>
      </c>
      <c r="C166" s="300">
        <v>2864.0023510000001</v>
      </c>
      <c r="D166" s="300">
        <v>5635.1123070399999</v>
      </c>
      <c r="E166" s="300">
        <v>8059.1903819999989</v>
      </c>
      <c r="F166" s="301">
        <v>2371.6054218049999</v>
      </c>
      <c r="G166" s="302">
        <v>4141.1340592659499</v>
      </c>
      <c r="H166" s="300">
        <v>6339.6857263278498</v>
      </c>
      <c r="I166" s="300">
        <v>10824.604198204019</v>
      </c>
      <c r="J166" s="300">
        <v>2340.73667913811</v>
      </c>
      <c r="K166" s="300">
        <v>4112.4716378350804</v>
      </c>
      <c r="L166" s="300">
        <v>6318.9595848205208</v>
      </c>
      <c r="M166" s="300">
        <v>8856.3178566190709</v>
      </c>
      <c r="N166" s="303">
        <v>21628.485758412782</v>
      </c>
      <c r="O166" s="301">
        <v>2756.3063829162625</v>
      </c>
      <c r="P166" s="300">
        <v>4524.9551737720294</v>
      </c>
      <c r="Q166" s="300">
        <v>7703.0938584873393</v>
      </c>
      <c r="R166" s="300">
        <v>10243.27208015967</v>
      </c>
      <c r="S166" s="303">
        <v>25227.627495335302</v>
      </c>
      <c r="T166" s="300">
        <v>8342.3372874604302</v>
      </c>
      <c r="U166" s="300">
        <v>6943.7551613812802</v>
      </c>
      <c r="V166" s="300">
        <v>10204.6195257851</v>
      </c>
    </row>
    <row r="167" spans="1:22" x14ac:dyDescent="0.25">
      <c r="A167" s="299" t="s">
        <v>340</v>
      </c>
      <c r="B167" s="300">
        <v>5699.5192433500006</v>
      </c>
      <c r="C167" s="300">
        <v>4890.0126875200003</v>
      </c>
      <c r="D167" s="300">
        <v>9394.0051799999983</v>
      </c>
      <c r="E167" s="300">
        <v>13293.517519999999</v>
      </c>
      <c r="F167" s="301">
        <v>5620.0966729585807</v>
      </c>
      <c r="G167" s="302">
        <v>8546.4434029084587</v>
      </c>
      <c r="H167" s="300">
        <v>12405.701407173159</v>
      </c>
      <c r="I167" s="300">
        <v>17521.079887033469</v>
      </c>
      <c r="J167" s="300">
        <v>7401.4969329818805</v>
      </c>
      <c r="K167" s="300">
        <v>11554.634758347951</v>
      </c>
      <c r="L167" s="300">
        <v>14639.183263207391</v>
      </c>
      <c r="M167" s="300">
        <v>17777.703384149492</v>
      </c>
      <c r="N167" s="303">
        <v>51373.018338686714</v>
      </c>
      <c r="O167" s="301">
        <v>7006.7942617579993</v>
      </c>
      <c r="P167" s="300">
        <v>13812.643281570379</v>
      </c>
      <c r="Q167" s="300">
        <v>18174.917892637699</v>
      </c>
      <c r="R167" s="300">
        <v>26624.42873833984</v>
      </c>
      <c r="S167" s="303">
        <v>65618.784174305911</v>
      </c>
      <c r="T167" s="300">
        <v>7284.2331652782004</v>
      </c>
      <c r="U167" s="300">
        <v>18658.831746837637</v>
      </c>
      <c r="V167" s="300">
        <v>27890.757697355562</v>
      </c>
    </row>
    <row r="168" spans="1:22" x14ac:dyDescent="0.25">
      <c r="A168" s="299" t="s">
        <v>341</v>
      </c>
      <c r="B168" s="300">
        <v>171.11799999999999</v>
      </c>
      <c r="C168" s="300">
        <v>446.05368431000005</v>
      </c>
      <c r="D168" s="300">
        <v>926.23546910999994</v>
      </c>
      <c r="E168" s="300">
        <v>1691.4897327957099</v>
      </c>
      <c r="F168" s="301">
        <v>314.10617258455699</v>
      </c>
      <c r="G168" s="302">
        <v>1575.614562314558</v>
      </c>
      <c r="H168" s="300">
        <v>2879.1956638814954</v>
      </c>
      <c r="I168" s="300">
        <v>4172.5472312525635</v>
      </c>
      <c r="J168" s="300">
        <v>1632.490228613779</v>
      </c>
      <c r="K168" s="300">
        <v>1503.4404658592268</v>
      </c>
      <c r="L168" s="300">
        <v>2904.8125353221621</v>
      </c>
      <c r="M168" s="300">
        <v>3236.85802852801</v>
      </c>
      <c r="N168" s="303">
        <v>9277.6012583231786</v>
      </c>
      <c r="O168" s="301">
        <v>2268.0959907153551</v>
      </c>
      <c r="P168" s="300">
        <v>2338.8729485242588</v>
      </c>
      <c r="Q168" s="300">
        <v>5110.21186492382</v>
      </c>
      <c r="R168" s="300">
        <v>6193.7210321151097</v>
      </c>
      <c r="S168" s="303">
        <v>15910.901836278543</v>
      </c>
      <c r="T168" s="300">
        <v>1257.6730575755341</v>
      </c>
      <c r="U168" s="300">
        <v>2768.8536322674559</v>
      </c>
      <c r="V168" s="300">
        <v>3770.6513250928497</v>
      </c>
    </row>
    <row r="169" spans="1:22" x14ac:dyDescent="0.25">
      <c r="A169" s="299" t="s">
        <v>342</v>
      </c>
      <c r="B169" s="300">
        <v>28.206</v>
      </c>
      <c r="C169" s="300">
        <v>47.414999999999999</v>
      </c>
      <c r="D169" s="300">
        <v>124.02327</v>
      </c>
      <c r="E169" s="300">
        <v>118.99</v>
      </c>
      <c r="F169" s="301">
        <v>15.370049999999999</v>
      </c>
      <c r="G169" s="302">
        <v>44.034875423726</v>
      </c>
      <c r="H169" s="300">
        <v>45.064740078625007</v>
      </c>
      <c r="I169" s="300">
        <v>240.470816349784</v>
      </c>
      <c r="J169" s="300">
        <v>16.768992455498999</v>
      </c>
      <c r="K169" s="300">
        <v>14.020355932056001</v>
      </c>
      <c r="L169" s="300">
        <v>381.22272220316501</v>
      </c>
      <c r="M169" s="300">
        <v>34.744408474253007</v>
      </c>
      <c r="N169" s="303">
        <v>446.75647906497301</v>
      </c>
      <c r="O169" s="301">
        <v>45.375499745320006</v>
      </c>
      <c r="P169" s="300">
        <v>140.1555574018</v>
      </c>
      <c r="Q169" s="300">
        <v>118.613315477358</v>
      </c>
      <c r="R169" s="300">
        <v>55.448176513874003</v>
      </c>
      <c r="S169" s="303">
        <v>359.59254913835201</v>
      </c>
      <c r="T169" s="300">
        <v>28.434791934703</v>
      </c>
      <c r="U169" s="300">
        <v>35.337271327968004</v>
      </c>
      <c r="V169" s="300">
        <v>89.183869486584996</v>
      </c>
    </row>
    <row r="170" spans="1:22" x14ac:dyDescent="0.25">
      <c r="A170" s="299" t="s">
        <v>343</v>
      </c>
      <c r="B170" s="300">
        <v>15616.756263320001</v>
      </c>
      <c r="C170" s="300">
        <v>21679.484453099998</v>
      </c>
      <c r="D170" s="300">
        <v>49165.965019415402</v>
      </c>
      <c r="E170" s="300">
        <v>73110.039084000004</v>
      </c>
      <c r="F170" s="301">
        <v>18740.160585843292</v>
      </c>
      <c r="G170" s="302">
        <v>67006.892284946603</v>
      </c>
      <c r="H170" s="300">
        <v>74064.527178216507</v>
      </c>
      <c r="I170" s="300">
        <v>122606.8697220008</v>
      </c>
      <c r="J170" s="300">
        <v>23706.150469135569</v>
      </c>
      <c r="K170" s="300">
        <v>43119.093933013792</v>
      </c>
      <c r="L170" s="300">
        <v>65194.627153250294</v>
      </c>
      <c r="M170" s="300">
        <v>86950.021144827013</v>
      </c>
      <c r="N170" s="303">
        <v>218969.89270022666</v>
      </c>
      <c r="O170" s="301">
        <v>25080.71289807203</v>
      </c>
      <c r="P170" s="300">
        <v>42613.142206786499</v>
      </c>
      <c r="Q170" s="300">
        <v>69722.297058706303</v>
      </c>
      <c r="R170" s="300">
        <v>95012.719695527703</v>
      </c>
      <c r="S170" s="303">
        <v>232428.8718590925</v>
      </c>
      <c r="T170" s="300">
        <v>29581.992204508788</v>
      </c>
      <c r="U170" s="300">
        <v>53052.749924322299</v>
      </c>
      <c r="V170" s="300">
        <v>74340.171803637291</v>
      </c>
    </row>
    <row r="171" spans="1:22" x14ac:dyDescent="0.25">
      <c r="A171" s="304" t="s">
        <v>344</v>
      </c>
      <c r="B171" s="300">
        <v>0</v>
      </c>
      <c r="C171" s="300">
        <v>0</v>
      </c>
      <c r="D171" s="300">
        <v>0</v>
      </c>
      <c r="E171" s="300">
        <v>0</v>
      </c>
      <c r="F171" s="301">
        <v>0</v>
      </c>
      <c r="G171" s="302">
        <v>0</v>
      </c>
      <c r="H171" s="300">
        <v>0</v>
      </c>
      <c r="I171" s="300">
        <v>0</v>
      </c>
      <c r="J171" s="300">
        <v>0</v>
      </c>
      <c r="K171" s="300">
        <v>0</v>
      </c>
      <c r="L171" s="300">
        <v>0</v>
      </c>
      <c r="M171" s="300">
        <v>0</v>
      </c>
      <c r="N171" s="303">
        <v>0</v>
      </c>
      <c r="O171" s="301">
        <v>0</v>
      </c>
      <c r="P171" s="300">
        <v>0</v>
      </c>
      <c r="Q171" s="300">
        <v>0</v>
      </c>
      <c r="R171" s="300">
        <v>0</v>
      </c>
      <c r="S171" s="303">
        <v>0</v>
      </c>
      <c r="T171" s="300">
        <v>0</v>
      </c>
      <c r="U171" s="300">
        <v>0</v>
      </c>
      <c r="V171" s="300">
        <v>0</v>
      </c>
    </row>
    <row r="172" spans="1:22" x14ac:dyDescent="0.25">
      <c r="A172" s="304" t="s">
        <v>345</v>
      </c>
      <c r="B172" s="300">
        <v>0</v>
      </c>
      <c r="C172" s="300">
        <v>0</v>
      </c>
      <c r="D172" s="300">
        <v>0</v>
      </c>
      <c r="E172" s="300">
        <v>0</v>
      </c>
      <c r="F172" s="301">
        <v>0</v>
      </c>
      <c r="G172" s="302">
        <v>0</v>
      </c>
      <c r="H172" s="300">
        <v>0</v>
      </c>
      <c r="I172" s="300">
        <v>0</v>
      </c>
      <c r="J172" s="300">
        <v>0</v>
      </c>
      <c r="K172" s="300">
        <v>0</v>
      </c>
      <c r="L172" s="300">
        <v>0</v>
      </c>
      <c r="M172" s="300">
        <v>0</v>
      </c>
      <c r="N172" s="303">
        <v>0</v>
      </c>
      <c r="O172" s="301">
        <v>0</v>
      </c>
      <c r="P172" s="300">
        <v>0</v>
      </c>
      <c r="Q172" s="300">
        <v>0</v>
      </c>
      <c r="R172" s="300">
        <v>0</v>
      </c>
      <c r="S172" s="303">
        <v>0</v>
      </c>
      <c r="T172" s="300">
        <v>0</v>
      </c>
      <c r="U172" s="300">
        <v>0</v>
      </c>
      <c r="V172" s="300">
        <v>0</v>
      </c>
    </row>
    <row r="173" spans="1:22" x14ac:dyDescent="0.25">
      <c r="A173" s="299" t="s">
        <v>346</v>
      </c>
      <c r="B173" s="300">
        <v>1257.9611581344</v>
      </c>
      <c r="C173" s="300">
        <v>2238.1875909</v>
      </c>
      <c r="D173" s="300">
        <v>4495.1924000000008</v>
      </c>
      <c r="E173" s="300">
        <v>7315.4337999999998</v>
      </c>
      <c r="F173" s="301">
        <v>1895.9874</v>
      </c>
      <c r="G173" s="302">
        <v>4592.9349000000002</v>
      </c>
      <c r="H173" s="300">
        <v>6607.5914000000002</v>
      </c>
      <c r="I173" s="300">
        <v>8421.9960792500005</v>
      </c>
      <c r="J173" s="300">
        <v>1042.472</v>
      </c>
      <c r="K173" s="300">
        <v>1905.8970770000001</v>
      </c>
      <c r="L173" s="300">
        <v>3845.7169870000002</v>
      </c>
      <c r="M173" s="300">
        <v>6500.9808120000007</v>
      </c>
      <c r="N173" s="303">
        <v>13295.066876000001</v>
      </c>
      <c r="O173" s="301">
        <v>1592.1901</v>
      </c>
      <c r="P173" s="300">
        <v>3452.2982999999999</v>
      </c>
      <c r="Q173" s="300">
        <v>6856.5603624032001</v>
      </c>
      <c r="R173" s="300">
        <v>10596.26964896</v>
      </c>
      <c r="S173" s="303">
        <v>22497.318411363201</v>
      </c>
      <c r="T173" s="300">
        <v>1615.2392999999997</v>
      </c>
      <c r="U173" s="300">
        <v>825.57780018999995</v>
      </c>
      <c r="V173" s="300">
        <v>2179.8153124799996</v>
      </c>
    </row>
    <row r="174" spans="1:22" x14ac:dyDescent="0.25">
      <c r="A174" s="304" t="s">
        <v>347</v>
      </c>
      <c r="B174" s="300">
        <v>0</v>
      </c>
      <c r="C174" s="300">
        <v>0</v>
      </c>
      <c r="D174" s="300">
        <v>0</v>
      </c>
      <c r="E174" s="300">
        <v>0</v>
      </c>
      <c r="F174" s="301">
        <v>0</v>
      </c>
      <c r="G174" s="302">
        <v>0</v>
      </c>
      <c r="H174" s="300">
        <v>0</v>
      </c>
      <c r="I174" s="300">
        <v>0</v>
      </c>
      <c r="J174" s="300">
        <v>0</v>
      </c>
      <c r="K174" s="300">
        <v>0</v>
      </c>
      <c r="L174" s="300">
        <v>0</v>
      </c>
      <c r="M174" s="300">
        <v>0</v>
      </c>
      <c r="N174" s="303">
        <v>0</v>
      </c>
      <c r="O174" s="301">
        <v>0</v>
      </c>
      <c r="P174" s="300">
        <v>0</v>
      </c>
      <c r="Q174" s="300">
        <v>0</v>
      </c>
      <c r="R174" s="300">
        <v>0</v>
      </c>
      <c r="S174" s="303">
        <v>0</v>
      </c>
      <c r="T174" s="300">
        <v>0</v>
      </c>
      <c r="U174" s="300">
        <v>0</v>
      </c>
      <c r="V174" s="300">
        <v>0</v>
      </c>
    </row>
    <row r="175" spans="1:22" x14ac:dyDescent="0.25">
      <c r="A175" s="304" t="s">
        <v>348</v>
      </c>
      <c r="B175" s="300">
        <v>-1704.5900960000001</v>
      </c>
      <c r="C175" s="300">
        <v>-94.607997999999995</v>
      </c>
      <c r="D175" s="300">
        <v>-399.01799999999997</v>
      </c>
      <c r="E175" s="300">
        <v>-785.671966</v>
      </c>
      <c r="F175" s="301">
        <v>-14.074995999999999</v>
      </c>
      <c r="G175" s="302">
        <v>4.5009510000000006</v>
      </c>
      <c r="H175" s="300">
        <v>10.285004000000001</v>
      </c>
      <c r="I175" s="300">
        <v>7.2794040299999994</v>
      </c>
      <c r="J175" s="300">
        <v>3.0003020000000002E-2</v>
      </c>
      <c r="K175" s="300">
        <v>0.74700330000000004</v>
      </c>
      <c r="L175" s="300">
        <v>4.64802011</v>
      </c>
      <c r="M175" s="300">
        <v>12.176674999999999</v>
      </c>
      <c r="N175" s="303">
        <v>17.601701429999999</v>
      </c>
      <c r="O175" s="301">
        <v>15.175313050000002</v>
      </c>
      <c r="P175" s="300">
        <v>5.3380010000000002</v>
      </c>
      <c r="Q175" s="300">
        <v>-142.394554</v>
      </c>
      <c r="R175" s="300">
        <v>11.324026999999999</v>
      </c>
      <c r="S175" s="303">
        <v>-110.55721294999999</v>
      </c>
      <c r="T175" s="300">
        <v>0.58820900000000009</v>
      </c>
      <c r="U175" s="300">
        <v>1.4160100000000002</v>
      </c>
      <c r="V175" s="300">
        <v>15.280005000000001</v>
      </c>
    </row>
    <row r="176" spans="1:22" ht="16.5" thickBot="1" x14ac:dyDescent="0.3">
      <c r="A176" s="305" t="s">
        <v>349</v>
      </c>
      <c r="B176" s="306">
        <v>25.020002999999999</v>
      </c>
      <c r="C176" s="306">
        <v>16.830002</v>
      </c>
      <c r="D176" s="306">
        <v>25.446072000000001</v>
      </c>
      <c r="E176" s="306">
        <v>56.842019000000001</v>
      </c>
      <c r="F176" s="307">
        <v>268.06000399999994</v>
      </c>
      <c r="G176" s="308">
        <v>7.8200319999999994</v>
      </c>
      <c r="H176" s="306">
        <v>35.826004000000005</v>
      </c>
      <c r="I176" s="306">
        <v>13.627019000000001</v>
      </c>
      <c r="J176" s="306">
        <v>53.322003019999997</v>
      </c>
      <c r="K176" s="306">
        <v>52.23000230000001</v>
      </c>
      <c r="L176" s="306">
        <v>32.901020099999997</v>
      </c>
      <c r="M176" s="306">
        <v>40.164000000000001</v>
      </c>
      <c r="N176" s="309">
        <v>178.61702542</v>
      </c>
      <c r="O176" s="307">
        <v>47.091294189999999</v>
      </c>
      <c r="P176" s="306">
        <v>20.038001000000001</v>
      </c>
      <c r="Q176" s="306">
        <v>19.673830000000002</v>
      </c>
      <c r="R176" s="306">
        <v>49.794027</v>
      </c>
      <c r="S176" s="309">
        <v>136.59715219</v>
      </c>
      <c r="T176" s="306">
        <v>6.7590269999999997</v>
      </c>
      <c r="U176" s="306">
        <v>391.42901000000006</v>
      </c>
      <c r="V176" s="306">
        <v>5.3700000000000004E-5</v>
      </c>
    </row>
    <row r="177" spans="1:22" x14ac:dyDescent="0.25">
      <c r="A177" s="278"/>
      <c r="B177" s="14"/>
      <c r="C177" s="14"/>
      <c r="D177" s="14"/>
      <c r="E177" s="14"/>
      <c r="F177" s="274"/>
      <c r="G177" s="278"/>
      <c r="H177" s="14"/>
      <c r="I177" s="14"/>
      <c r="J177" s="14"/>
      <c r="K177" s="14"/>
      <c r="L177" s="14"/>
      <c r="M177" s="14"/>
      <c r="N177" s="14"/>
      <c r="O177" s="274"/>
      <c r="P177" s="14"/>
      <c r="Q177" s="14"/>
      <c r="R177" s="14"/>
      <c r="S177" s="14"/>
      <c r="T177" s="14"/>
      <c r="U177" s="235"/>
      <c r="V177" s="235">
        <v>0</v>
      </c>
    </row>
    <row r="178" spans="1:22" x14ac:dyDescent="0.25">
      <c r="A178" s="278" t="s">
        <v>273</v>
      </c>
      <c r="B178" s="14"/>
      <c r="C178" s="14"/>
      <c r="D178" s="14"/>
      <c r="E178" s="14"/>
      <c r="F178" s="274"/>
      <c r="G178" s="278"/>
      <c r="H178" s="14"/>
      <c r="I178" s="14"/>
      <c r="J178" s="14"/>
      <c r="K178" s="14"/>
      <c r="L178" s="14"/>
      <c r="M178" s="14"/>
      <c r="N178" s="14"/>
      <c r="O178" s="274"/>
      <c r="P178" s="14"/>
      <c r="Q178" s="14"/>
      <c r="R178" s="14"/>
      <c r="S178" s="14"/>
      <c r="T178" s="14"/>
      <c r="U178" s="235"/>
      <c r="V178" s="235">
        <v>0</v>
      </c>
    </row>
    <row r="179" spans="1:22" x14ac:dyDescent="0.25">
      <c r="A179" s="310" t="s">
        <v>321</v>
      </c>
      <c r="B179" s="14"/>
      <c r="C179" s="14"/>
      <c r="D179" s="14"/>
      <c r="E179" s="14"/>
      <c r="F179" s="274"/>
      <c r="G179" s="278"/>
      <c r="H179" s="14"/>
      <c r="I179" s="14"/>
      <c r="J179" s="14"/>
      <c r="K179" s="14"/>
      <c r="L179" s="14"/>
      <c r="M179" s="14"/>
      <c r="N179" s="14"/>
      <c r="O179" s="274"/>
      <c r="P179" s="14"/>
      <c r="Q179" s="14"/>
      <c r="R179" s="14"/>
      <c r="S179" s="14"/>
      <c r="T179" s="14"/>
      <c r="U179" s="14"/>
      <c r="V179" s="14"/>
    </row>
    <row r="180" spans="1:22" x14ac:dyDescent="0.25">
      <c r="A180" s="311" t="s">
        <v>322</v>
      </c>
      <c r="B180" s="14"/>
      <c r="C180" s="14"/>
      <c r="D180" s="14"/>
      <c r="E180" s="14"/>
      <c r="F180" s="274"/>
      <c r="G180" s="278"/>
      <c r="H180" s="14"/>
      <c r="I180" s="14"/>
      <c r="J180" s="14"/>
      <c r="K180" s="14"/>
      <c r="L180" s="14"/>
      <c r="M180" s="14"/>
      <c r="N180" s="14"/>
      <c r="O180" s="274"/>
      <c r="P180" s="14"/>
      <c r="Q180" s="14"/>
      <c r="R180" s="14"/>
      <c r="S180" s="14"/>
      <c r="T180" s="14"/>
      <c r="U180" s="14"/>
      <c r="V180" s="14"/>
    </row>
    <row r="182" spans="1:22" ht="33" x14ac:dyDescent="0.25">
      <c r="A182" s="350" t="s">
        <v>356</v>
      </c>
      <c r="B182" s="351">
        <v>200602.215130661</v>
      </c>
      <c r="C182" s="351">
        <v>202362.46742597202</v>
      </c>
      <c r="D182" s="351">
        <v>220581.88932643901</v>
      </c>
      <c r="E182" s="351">
        <v>234468.68518286408</v>
      </c>
      <c r="F182" s="351">
        <v>258907.365790318</v>
      </c>
      <c r="G182" s="352">
        <v>254668.39360776212</v>
      </c>
      <c r="H182" s="352">
        <v>277144.92436298809</v>
      </c>
      <c r="I182" s="352">
        <v>259445.11465656999</v>
      </c>
      <c r="J182" s="353">
        <v>255495.29185138602</v>
      </c>
      <c r="K182" s="352">
        <v>338722.895309432</v>
      </c>
      <c r="L182" s="354">
        <v>254199.529059953</v>
      </c>
    </row>
    <row r="183" spans="1:22" ht="33" x14ac:dyDescent="0.25">
      <c r="A183" s="350" t="s">
        <v>361</v>
      </c>
      <c r="B183" s="351">
        <v>190874.16401099</v>
      </c>
      <c r="C183" s="351">
        <v>194470.50959287901</v>
      </c>
      <c r="D183" s="351">
        <v>188685.04087650499</v>
      </c>
      <c r="E183" s="351">
        <v>201721.84253708666</v>
      </c>
      <c r="F183" s="351">
        <v>232893.46728339099</v>
      </c>
      <c r="G183" s="352">
        <v>230961.75018153249</v>
      </c>
      <c r="H183" s="352">
        <v>224032.19106489947</v>
      </c>
      <c r="I183" s="352">
        <v>257089.831663082</v>
      </c>
      <c r="J183" s="353">
        <v>252965.94347990301</v>
      </c>
      <c r="K183" s="352">
        <v>295173.34712959302</v>
      </c>
      <c r="L183" s="354">
        <v>272280.28217420797</v>
      </c>
    </row>
    <row r="184" spans="1:22" ht="16.5" x14ac:dyDescent="0.3">
      <c r="A184" s="350" t="s">
        <v>353</v>
      </c>
      <c r="B184" s="351"/>
      <c r="C184" s="351"/>
      <c r="D184" s="351"/>
      <c r="E184" s="351"/>
      <c r="F184" s="351"/>
      <c r="G184" s="355"/>
      <c r="H184" s="355"/>
      <c r="I184" s="355"/>
      <c r="J184" s="356"/>
      <c r="K184" s="355"/>
      <c r="L184" s="357"/>
    </row>
    <row r="185" spans="1:22" ht="16.5" x14ac:dyDescent="0.3">
      <c r="A185" s="350" t="s">
        <v>354</v>
      </c>
      <c r="B185" s="351"/>
      <c r="C185" s="351"/>
      <c r="D185" s="351"/>
      <c r="E185" s="351"/>
      <c r="F185" s="351"/>
      <c r="G185" s="355"/>
      <c r="H185" s="355"/>
      <c r="I185" s="355"/>
      <c r="J185" s="356"/>
      <c r="K185" s="355"/>
      <c r="L185" s="354"/>
    </row>
    <row r="186" spans="1:22" ht="16.5" x14ac:dyDescent="0.3">
      <c r="A186" s="350" t="s">
        <v>359</v>
      </c>
      <c r="B186" s="351"/>
      <c r="C186" s="351"/>
      <c r="D186" s="351"/>
      <c r="E186" s="351"/>
      <c r="F186" s="351"/>
      <c r="G186" s="355"/>
      <c r="H186" s="355"/>
      <c r="I186" s="355"/>
      <c r="J186" s="356"/>
      <c r="K186" s="355"/>
      <c r="L186" s="354"/>
    </row>
    <row r="187" spans="1:22" ht="17.25" thickBot="1" x14ac:dyDescent="0.3">
      <c r="A187" s="358" t="s">
        <v>362</v>
      </c>
      <c r="B187" s="359">
        <v>1022</v>
      </c>
      <c r="C187" s="359">
        <v>1029</v>
      </c>
      <c r="D187" s="359">
        <v>833</v>
      </c>
      <c r="E187" s="359">
        <v>901</v>
      </c>
      <c r="F187" s="359">
        <v>906</v>
      </c>
      <c r="G187" s="360">
        <v>907</v>
      </c>
      <c r="H187" s="360">
        <v>908</v>
      </c>
      <c r="I187" s="360">
        <v>909</v>
      </c>
      <c r="J187" s="361">
        <v>909</v>
      </c>
      <c r="K187" s="360">
        <v>909</v>
      </c>
      <c r="L187" s="362">
        <v>704</v>
      </c>
    </row>
    <row r="188" spans="1:22" ht="16.5" x14ac:dyDescent="0.3">
      <c r="A188" s="363" t="s">
        <v>273</v>
      </c>
      <c r="B188" s="363"/>
      <c r="C188" s="363"/>
      <c r="D188" s="363"/>
      <c r="E188" s="363"/>
      <c r="F188" s="363"/>
      <c r="G188" s="363"/>
      <c r="H188" s="363"/>
      <c r="I188" s="363"/>
      <c r="J188" s="363"/>
      <c r="K188" s="363"/>
      <c r="L188" s="363"/>
    </row>
    <row r="189" spans="1:22" ht="16.5" x14ac:dyDescent="0.3">
      <c r="A189" s="363" t="s">
        <v>321</v>
      </c>
      <c r="B189" s="363"/>
      <c r="C189" s="363"/>
      <c r="D189" s="363"/>
      <c r="E189" s="363"/>
      <c r="F189" s="363"/>
      <c r="G189" s="363"/>
      <c r="H189" s="363"/>
      <c r="I189" s="363"/>
      <c r="J189" s="363"/>
      <c r="K189" s="363"/>
      <c r="L189" s="363"/>
    </row>
    <row r="190" spans="1:22" ht="16.5" x14ac:dyDescent="0.3">
      <c r="A190" s="363" t="s">
        <v>322</v>
      </c>
      <c r="B190" s="363"/>
      <c r="C190" s="363"/>
      <c r="D190" s="363"/>
      <c r="E190" s="363"/>
      <c r="F190" s="363"/>
      <c r="G190" s="363"/>
      <c r="H190" s="363"/>
      <c r="I190" s="363"/>
      <c r="J190" s="363"/>
      <c r="K190" s="363"/>
      <c r="L190" s="363"/>
    </row>
    <row r="192" spans="1:22" s="279" customFormat="1" x14ac:dyDescent="0.25">
      <c r="A192" s="364"/>
      <c r="G192" s="364"/>
    </row>
  </sheetData>
  <mergeCells count="15">
    <mergeCell ref="T87:V87"/>
    <mergeCell ref="A149:L149"/>
    <mergeCell ref="B151:E151"/>
    <mergeCell ref="F151:I151"/>
    <mergeCell ref="J151:N151"/>
    <mergeCell ref="O151:S151"/>
    <mergeCell ref="T151:V151"/>
    <mergeCell ref="B2:F2"/>
    <mergeCell ref="H2:L2"/>
    <mergeCell ref="M2:O2"/>
    <mergeCell ref="A85:I85"/>
    <mergeCell ref="B87:E87"/>
    <mergeCell ref="F87:I87"/>
    <mergeCell ref="J87:N87"/>
    <mergeCell ref="O87:S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36"/>
  <sheetViews>
    <sheetView view="pageBreakPreview"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2" sqref="C22"/>
    </sheetView>
  </sheetViews>
  <sheetFormatPr defaultColWidth="9.140625" defaultRowHeight="15" x14ac:dyDescent="0.25"/>
  <cols>
    <col min="1" max="1" width="20.28515625" style="31" customWidth="1"/>
    <col min="2" max="2" width="19.28515625" style="32" customWidth="1"/>
    <col min="3" max="3" width="19.28515625" style="35" customWidth="1"/>
    <col min="4" max="4" width="19.28515625" style="32" customWidth="1"/>
    <col min="5" max="7" width="19.28515625" style="35" customWidth="1"/>
    <col min="8" max="8" width="19.28515625" style="32" customWidth="1"/>
    <col min="9" max="9" width="19.28515625" style="35" customWidth="1"/>
    <col min="10" max="10" width="19.28515625" style="32" customWidth="1"/>
    <col min="11" max="11" width="19.28515625" style="35" customWidth="1"/>
    <col min="12" max="12" width="16.42578125" style="32" customWidth="1"/>
    <col min="13" max="13" width="15.140625" style="35" customWidth="1"/>
    <col min="14" max="18" width="15.140625" style="31" customWidth="1"/>
    <col min="19" max="19" width="17.140625" style="31" customWidth="1"/>
    <col min="20" max="20" width="9.140625" style="31"/>
    <col min="21" max="21" width="11.85546875" style="31" customWidth="1"/>
    <col min="22" max="22" width="9.140625" style="31"/>
    <col min="23" max="23" width="20.42578125" style="31" customWidth="1"/>
    <col min="24" max="24" width="9.140625" style="31"/>
    <col min="25" max="25" width="20.42578125" style="31" customWidth="1"/>
    <col min="26" max="16384" width="9.140625" style="31"/>
  </cols>
  <sheetData>
    <row r="1" spans="1:240" x14ac:dyDescent="0.25">
      <c r="A1" s="153" t="s">
        <v>84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40" ht="15.75" thickBot="1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40" s="37" customFormat="1" ht="19.5" customHeight="1" x14ac:dyDescent="0.25">
      <c r="A3" s="157" t="s">
        <v>0</v>
      </c>
      <c r="B3" s="151" t="s">
        <v>1</v>
      </c>
      <c r="C3" s="152"/>
      <c r="D3" s="159" t="s">
        <v>2</v>
      </c>
      <c r="E3" s="160"/>
      <c r="F3" s="151" t="s">
        <v>3</v>
      </c>
      <c r="G3" s="152"/>
      <c r="H3" s="151" t="s">
        <v>4</v>
      </c>
      <c r="I3" s="152"/>
      <c r="J3" s="151" t="s">
        <v>5</v>
      </c>
      <c r="K3" s="15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</row>
    <row r="4" spans="1:240" s="37" customFormat="1" ht="19.5" customHeight="1" x14ac:dyDescent="0.25">
      <c r="A4" s="158"/>
      <c r="B4" s="41" t="s">
        <v>10</v>
      </c>
      <c r="C4" s="42" t="s">
        <v>21</v>
      </c>
      <c r="D4" s="41" t="s">
        <v>10</v>
      </c>
      <c r="E4" s="42" t="s">
        <v>21</v>
      </c>
      <c r="F4" s="41" t="s">
        <v>10</v>
      </c>
      <c r="G4" s="42" t="s">
        <v>21</v>
      </c>
      <c r="H4" s="41" t="s">
        <v>10</v>
      </c>
      <c r="I4" s="42" t="s">
        <v>21</v>
      </c>
      <c r="J4" s="41" t="s">
        <v>10</v>
      </c>
      <c r="K4" s="43" t="s">
        <v>21</v>
      </c>
    </row>
    <row r="5" spans="1:240" s="32" customFormat="1" ht="19.5" customHeight="1" x14ac:dyDescent="0.25">
      <c r="A5" s="59" t="s">
        <v>11</v>
      </c>
      <c r="B5" s="47">
        <v>2230233</v>
      </c>
      <c r="C5" s="48">
        <v>1708.5413395791402</v>
      </c>
      <c r="D5" s="47">
        <v>168525739</v>
      </c>
      <c r="E5" s="48">
        <v>1552.84209976025</v>
      </c>
      <c r="F5" s="47">
        <v>41305041</v>
      </c>
      <c r="G5" s="48">
        <v>313.42741382000003</v>
      </c>
      <c r="H5" s="47">
        <v>317065090</v>
      </c>
      <c r="I5" s="48">
        <v>35404.575375524822</v>
      </c>
      <c r="J5" s="47">
        <v>9085293</v>
      </c>
      <c r="K5" s="48">
        <v>26202.504817553821</v>
      </c>
    </row>
    <row r="6" spans="1:240" ht="19.5" customHeight="1" x14ac:dyDescent="0.25">
      <c r="A6" s="59" t="s">
        <v>12</v>
      </c>
      <c r="B6" s="47">
        <v>2105497</v>
      </c>
      <c r="C6" s="48">
        <v>1551.0441230143201</v>
      </c>
      <c r="D6" s="47">
        <v>167770512</v>
      </c>
      <c r="E6" s="48">
        <v>1551.6917387235601</v>
      </c>
      <c r="F6" s="47">
        <v>46071669</v>
      </c>
      <c r="G6" s="48">
        <v>326.02963308400001</v>
      </c>
      <c r="H6" s="47">
        <v>335699754</v>
      </c>
      <c r="I6" s="48">
        <v>34896.608274479098</v>
      </c>
      <c r="J6" s="47">
        <v>15428670</v>
      </c>
      <c r="K6" s="48">
        <v>19697.356651221358</v>
      </c>
      <c r="L6" s="31"/>
      <c r="M6" s="31"/>
    </row>
    <row r="7" spans="1:240" ht="19.5" customHeight="1" x14ac:dyDescent="0.25">
      <c r="A7" s="59" t="s">
        <v>13</v>
      </c>
      <c r="B7" s="49">
        <v>2131385</v>
      </c>
      <c r="C7" s="48">
        <v>1583.2353574137001</v>
      </c>
      <c r="D7" s="47">
        <v>190234195</v>
      </c>
      <c r="E7" s="48">
        <v>1754.2626229960201</v>
      </c>
      <c r="F7" s="49">
        <v>52249019</v>
      </c>
      <c r="G7" s="48">
        <v>368.85563421566997</v>
      </c>
      <c r="H7" s="47">
        <v>478339263</v>
      </c>
      <c r="I7" s="48">
        <v>27842.065542416476</v>
      </c>
      <c r="J7" s="49">
        <v>32263400</v>
      </c>
      <c r="K7" s="48">
        <v>21579.02562809673</v>
      </c>
      <c r="L7" s="31"/>
      <c r="M7" s="31"/>
    </row>
    <row r="8" spans="1:240" ht="19.5" customHeight="1" x14ac:dyDescent="0.25">
      <c r="A8" s="59" t="s">
        <v>14</v>
      </c>
      <c r="B8" s="50">
        <v>436487</v>
      </c>
      <c r="C8" s="48">
        <v>442.21843816812992</v>
      </c>
      <c r="D8" s="50">
        <v>115518329</v>
      </c>
      <c r="E8" s="51">
        <v>991.97293540582007</v>
      </c>
      <c r="F8" s="50">
        <v>40859206</v>
      </c>
      <c r="G8" s="48">
        <v>272.05293942776001</v>
      </c>
      <c r="H8" s="50">
        <v>376054999</v>
      </c>
      <c r="I8" s="51">
        <v>18783.790680155642</v>
      </c>
      <c r="J8" s="50">
        <v>14438449</v>
      </c>
      <c r="K8" s="48">
        <v>17609.926813154892</v>
      </c>
      <c r="L8" s="31"/>
      <c r="M8" s="31"/>
    </row>
    <row r="9" spans="1:240" ht="19.5" customHeight="1" x14ac:dyDescent="0.25">
      <c r="A9" s="59" t="s">
        <v>15</v>
      </c>
      <c r="B9" s="47">
        <v>1110144</v>
      </c>
      <c r="C9" s="48">
        <v>865.87422902953995</v>
      </c>
      <c r="D9" s="47">
        <v>135857274</v>
      </c>
      <c r="E9" s="48">
        <v>1268.8652011536599</v>
      </c>
      <c r="F9" s="47">
        <v>48371074</v>
      </c>
      <c r="G9" s="48">
        <v>358.10437703334003</v>
      </c>
      <c r="H9" s="47">
        <v>438264450</v>
      </c>
      <c r="I9" s="48">
        <v>24498.036046381425</v>
      </c>
      <c r="J9" s="47">
        <v>16113062</v>
      </c>
      <c r="K9" s="48">
        <v>22725.60304780132</v>
      </c>
      <c r="L9" s="38"/>
      <c r="M9" s="38"/>
      <c r="R9" s="39"/>
      <c r="S9" s="40"/>
      <c r="V9" s="39"/>
      <c r="W9" s="39"/>
    </row>
    <row r="10" spans="1:240" ht="19.5" customHeight="1" x14ac:dyDescent="0.25">
      <c r="A10" s="59" t="s">
        <v>16</v>
      </c>
      <c r="B10" s="47">
        <v>1453864</v>
      </c>
      <c r="C10" s="48">
        <v>1222.6352588351201</v>
      </c>
      <c r="D10" s="47">
        <v>151026271</v>
      </c>
      <c r="E10" s="48">
        <v>1480.4699531755098</v>
      </c>
      <c r="F10" s="47">
        <v>49421986</v>
      </c>
      <c r="G10" s="48">
        <v>364.75669242825029</v>
      </c>
      <c r="H10" s="47">
        <v>507471371</v>
      </c>
      <c r="I10" s="48">
        <v>29772.001737020593</v>
      </c>
      <c r="J10" s="47">
        <v>10389408</v>
      </c>
      <c r="K10" s="48">
        <v>19214.992493043123</v>
      </c>
      <c r="L10" s="31"/>
      <c r="M10" s="31"/>
    </row>
    <row r="11" spans="1:240" ht="19.5" customHeight="1" x14ac:dyDescent="0.25">
      <c r="A11" s="59" t="s">
        <v>17</v>
      </c>
      <c r="B11" s="49">
        <v>1606750</v>
      </c>
      <c r="C11" s="48">
        <v>1241.54006581868</v>
      </c>
      <c r="D11" s="47">
        <v>170348417</v>
      </c>
      <c r="E11" s="48">
        <v>1656.06387510181</v>
      </c>
      <c r="F11" s="49">
        <v>53904356</v>
      </c>
      <c r="G11" s="48">
        <v>416.72677670029998</v>
      </c>
      <c r="H11" s="47">
        <v>572794427</v>
      </c>
      <c r="I11" s="48">
        <v>32737.195103442478</v>
      </c>
      <c r="J11" s="49">
        <v>15659835</v>
      </c>
      <c r="K11" s="48">
        <v>21125.692797471052</v>
      </c>
      <c r="L11" s="31"/>
      <c r="M11" s="31"/>
    </row>
    <row r="12" spans="1:240" ht="19.5" customHeight="1" x14ac:dyDescent="0.25">
      <c r="A12" s="59" t="s">
        <v>18</v>
      </c>
      <c r="B12" s="50">
        <v>1639303</v>
      </c>
      <c r="C12" s="48">
        <v>1266.8810080462001</v>
      </c>
      <c r="D12" s="50">
        <v>191354683</v>
      </c>
      <c r="E12" s="51">
        <v>1747.9597611803702</v>
      </c>
      <c r="F12" s="50">
        <v>50663508</v>
      </c>
      <c r="G12" s="48">
        <v>386.35062012509997</v>
      </c>
      <c r="H12" s="50">
        <v>613377643</v>
      </c>
      <c r="I12" s="51">
        <v>33671.263034526593</v>
      </c>
      <c r="J12" s="50">
        <v>11895860</v>
      </c>
      <c r="K12" s="48">
        <v>24386.540437329102</v>
      </c>
      <c r="L12" s="31"/>
      <c r="M12" s="31"/>
    </row>
    <row r="13" spans="1:240" ht="19.5" customHeight="1" x14ac:dyDescent="0.25">
      <c r="A13" s="59" t="s">
        <v>19</v>
      </c>
      <c r="B13" s="47">
        <v>1763477</v>
      </c>
      <c r="C13" s="48">
        <v>1317.1972496983001</v>
      </c>
      <c r="D13" s="47">
        <v>168325956</v>
      </c>
      <c r="E13" s="48">
        <v>1650.0778912212002</v>
      </c>
      <c r="F13" s="47">
        <v>58052877</v>
      </c>
      <c r="G13" s="48">
        <v>404.90401100277006</v>
      </c>
      <c r="H13" s="47">
        <v>408568313</v>
      </c>
      <c r="I13" s="48">
        <v>34460.456486964962</v>
      </c>
      <c r="J13" s="47">
        <v>12355048</v>
      </c>
      <c r="K13" s="48">
        <v>31065.394974278253</v>
      </c>
      <c r="L13" s="31"/>
      <c r="M13" s="31"/>
    </row>
    <row r="14" spans="1:240" ht="19.5" customHeight="1" x14ac:dyDescent="0.25">
      <c r="A14" s="33"/>
      <c r="B14" s="47"/>
      <c r="C14" s="48"/>
      <c r="D14" s="47"/>
      <c r="E14" s="48"/>
      <c r="F14" s="47"/>
      <c r="G14" s="48"/>
      <c r="H14" s="47"/>
      <c r="I14" s="48"/>
      <c r="J14" s="47"/>
      <c r="K14" s="48"/>
      <c r="L14" s="31"/>
      <c r="M14" s="31"/>
    </row>
    <row r="15" spans="1:240" ht="19.5" customHeight="1" x14ac:dyDescent="0.25">
      <c r="A15" s="44" t="s">
        <v>79</v>
      </c>
      <c r="B15" s="56">
        <f>SUM(B5:B7)</f>
        <v>6467115</v>
      </c>
      <c r="C15" s="57">
        <f t="shared" ref="C15:K15" si="0">SUM(C5:C7)</f>
        <v>4842.8208200071604</v>
      </c>
      <c r="D15" s="53">
        <f t="shared" si="0"/>
        <v>526530446</v>
      </c>
      <c r="E15" s="57">
        <f t="shared" si="0"/>
        <v>4858.7964614798302</v>
      </c>
      <c r="F15" s="56">
        <f t="shared" si="0"/>
        <v>139625729</v>
      </c>
      <c r="G15" s="57">
        <f t="shared" si="0"/>
        <v>1008.3126811196699</v>
      </c>
      <c r="H15" s="53">
        <f t="shared" si="0"/>
        <v>1131104107</v>
      </c>
      <c r="I15" s="57">
        <f t="shared" si="0"/>
        <v>98143.249192420393</v>
      </c>
      <c r="J15" s="56">
        <f t="shared" si="0"/>
        <v>56777363</v>
      </c>
      <c r="K15" s="57">
        <f t="shared" si="0"/>
        <v>67478.887096871913</v>
      </c>
      <c r="L15" s="31"/>
      <c r="M15" s="31"/>
    </row>
    <row r="16" spans="1:240" ht="19.5" customHeight="1" x14ac:dyDescent="0.25">
      <c r="A16" s="45" t="s">
        <v>80</v>
      </c>
      <c r="B16" s="53">
        <f>SUM(B8:B10)</f>
        <v>3000495</v>
      </c>
      <c r="C16" s="57">
        <f t="shared" ref="C16:K16" si="1">SUM(C8:C10)</f>
        <v>2530.72792603279</v>
      </c>
      <c r="D16" s="53">
        <f t="shared" si="1"/>
        <v>402401874</v>
      </c>
      <c r="E16" s="58">
        <f t="shared" si="1"/>
        <v>3741.3080897349901</v>
      </c>
      <c r="F16" s="53">
        <f t="shared" si="1"/>
        <v>138652266</v>
      </c>
      <c r="G16" s="57">
        <f t="shared" si="1"/>
        <v>994.91400888935027</v>
      </c>
      <c r="H16" s="53">
        <f t="shared" si="1"/>
        <v>1321790820</v>
      </c>
      <c r="I16" s="58">
        <f t="shared" si="1"/>
        <v>73053.828463557657</v>
      </c>
      <c r="J16" s="53">
        <f t="shared" si="1"/>
        <v>40940919</v>
      </c>
      <c r="K16" s="57">
        <f t="shared" si="1"/>
        <v>59550.522353999339</v>
      </c>
      <c r="L16" s="46"/>
      <c r="M16" s="46"/>
      <c r="N16" s="46"/>
      <c r="O16" s="46"/>
      <c r="P16" s="46"/>
      <c r="Q16" s="46"/>
    </row>
    <row r="17" spans="1:11" ht="19.5" customHeight="1" x14ac:dyDescent="0.25">
      <c r="A17" s="44" t="s">
        <v>81</v>
      </c>
      <c r="B17" s="53">
        <f>SUM(B11:B13)</f>
        <v>5009530</v>
      </c>
      <c r="C17" s="57">
        <f t="shared" ref="C17:K17" si="2">SUM(C11:C13)</f>
        <v>3825.6183235631797</v>
      </c>
      <c r="D17" s="53">
        <f t="shared" si="2"/>
        <v>530029056</v>
      </c>
      <c r="E17" s="57">
        <f t="shared" si="2"/>
        <v>5054.1015275033806</v>
      </c>
      <c r="F17" s="53">
        <f t="shared" si="2"/>
        <v>162620741</v>
      </c>
      <c r="G17" s="57">
        <f t="shared" si="2"/>
        <v>1207.9814078281702</v>
      </c>
      <c r="H17" s="53">
        <f t="shared" si="2"/>
        <v>1594740383</v>
      </c>
      <c r="I17" s="57">
        <f t="shared" si="2"/>
        <v>100868.91462493404</v>
      </c>
      <c r="J17" s="53">
        <f t="shared" si="2"/>
        <v>39910743</v>
      </c>
      <c r="K17" s="57">
        <f t="shared" si="2"/>
        <v>76577.628209078408</v>
      </c>
    </row>
    <row r="18" spans="1:11" ht="30" customHeight="1" x14ac:dyDescent="0.25">
      <c r="A18" s="52" t="s">
        <v>85</v>
      </c>
      <c r="B18" s="54">
        <f>(B17-B16)/B16*100</f>
        <v>66.956785463731819</v>
      </c>
      <c r="C18" s="54">
        <f t="shared" ref="C18:K18" si="3">(C17-C16)/C16*100</f>
        <v>51.166717062322888</v>
      </c>
      <c r="D18" s="55">
        <f>(D17-D16)/D16*100</f>
        <v>31.716348816009738</v>
      </c>
      <c r="E18" s="55">
        <f>(E17-E16)/E16*100</f>
        <v>35.089156152905339</v>
      </c>
      <c r="F18" s="55">
        <f t="shared" si="3"/>
        <v>17.286753178631788</v>
      </c>
      <c r="G18" s="55">
        <f t="shared" si="3"/>
        <v>21.415659748994074</v>
      </c>
      <c r="H18" s="55">
        <f t="shared" si="3"/>
        <v>20.649981742194274</v>
      </c>
      <c r="I18" s="55">
        <f t="shared" si="3"/>
        <v>38.074782316510252</v>
      </c>
      <c r="J18" s="55">
        <f t="shared" si="3"/>
        <v>-2.5162503069361972</v>
      </c>
      <c r="K18" s="55">
        <f t="shared" si="3"/>
        <v>28.592706129194095</v>
      </c>
    </row>
    <row r="19" spans="1:11" ht="19.5" customHeight="1" thickBot="1" x14ac:dyDescent="0.3"/>
    <row r="20" spans="1:11" ht="19.5" customHeight="1" x14ac:dyDescent="0.25">
      <c r="A20" s="157" t="s">
        <v>0</v>
      </c>
      <c r="B20" s="151" t="s">
        <v>6</v>
      </c>
      <c r="C20" s="152"/>
      <c r="D20" s="151" t="s">
        <v>7</v>
      </c>
      <c r="E20" s="152"/>
      <c r="F20" s="154" t="s">
        <v>83</v>
      </c>
      <c r="G20" s="155"/>
      <c r="H20" s="151" t="s">
        <v>8</v>
      </c>
      <c r="I20" s="152"/>
      <c r="J20" s="151" t="s">
        <v>9</v>
      </c>
      <c r="K20" s="156"/>
    </row>
    <row r="21" spans="1:11" ht="19.5" customHeight="1" x14ac:dyDescent="0.25">
      <c r="A21" s="158"/>
      <c r="B21" s="41" t="s">
        <v>10</v>
      </c>
      <c r="C21" s="42" t="s">
        <v>21</v>
      </c>
      <c r="D21" s="41" t="s">
        <v>10</v>
      </c>
      <c r="E21" s="42" t="s">
        <v>21</v>
      </c>
      <c r="F21" s="41" t="s">
        <v>10</v>
      </c>
      <c r="G21" s="42" t="s">
        <v>21</v>
      </c>
      <c r="H21" s="41" t="s">
        <v>10</v>
      </c>
      <c r="I21" s="42" t="s">
        <v>21</v>
      </c>
      <c r="J21" s="41" t="s">
        <v>10</v>
      </c>
      <c r="K21" s="43" t="s">
        <v>21</v>
      </c>
    </row>
    <row r="22" spans="1:11" ht="19.5" customHeight="1" x14ac:dyDescent="0.25">
      <c r="A22" s="59" t="s">
        <v>11</v>
      </c>
      <c r="B22" s="50">
        <v>528190</v>
      </c>
      <c r="C22" s="50">
        <v>50967.953440644909</v>
      </c>
      <c r="D22" s="50">
        <v>31218559</v>
      </c>
      <c r="E22" s="50">
        <v>332.55229107273004</v>
      </c>
      <c r="F22" s="50">
        <v>28275606</v>
      </c>
      <c r="G22" s="50">
        <v>2380.5352612022202</v>
      </c>
      <c r="H22" s="50">
        <v>176543</v>
      </c>
      <c r="I22" s="50">
        <v>143.55898871515001</v>
      </c>
      <c r="J22" s="50">
        <v>63474587</v>
      </c>
      <c r="K22" s="50">
        <v>657.22157371167998</v>
      </c>
    </row>
    <row r="23" spans="1:11" ht="19.5" customHeight="1" x14ac:dyDescent="0.25">
      <c r="A23" s="59" t="s">
        <v>12</v>
      </c>
      <c r="B23" s="50">
        <v>797900</v>
      </c>
      <c r="C23" s="50">
        <v>46545.150546599049</v>
      </c>
      <c r="D23" s="50">
        <v>32361793</v>
      </c>
      <c r="E23" s="50">
        <v>331.50758049664</v>
      </c>
      <c r="F23" s="50">
        <v>28804913</v>
      </c>
      <c r="G23" s="50">
        <v>2207.6296180174604</v>
      </c>
      <c r="H23" s="50">
        <v>192288</v>
      </c>
      <c r="I23" s="50">
        <v>177.25339559862996</v>
      </c>
      <c r="J23" s="50">
        <v>46226661</v>
      </c>
      <c r="K23" s="50">
        <v>676.64265318087007</v>
      </c>
    </row>
    <row r="24" spans="1:11" ht="19.5" customHeight="1" x14ac:dyDescent="0.25">
      <c r="A24" s="59" t="s">
        <v>13</v>
      </c>
      <c r="B24" s="50">
        <v>782573</v>
      </c>
      <c r="C24" s="50">
        <v>51094.948407734213</v>
      </c>
      <c r="D24" s="50">
        <v>36184122</v>
      </c>
      <c r="E24" s="50">
        <v>366.13436130197994</v>
      </c>
      <c r="F24" s="50">
        <v>30188292</v>
      </c>
      <c r="G24" s="50">
        <v>2017.0609087681291</v>
      </c>
      <c r="H24" s="50">
        <v>272883</v>
      </c>
      <c r="I24" s="50">
        <v>187.50489779958002</v>
      </c>
      <c r="J24" s="50">
        <v>49986907</v>
      </c>
      <c r="K24" s="50">
        <v>769.94844650333005</v>
      </c>
    </row>
    <row r="25" spans="1:11" ht="19.5" customHeight="1" x14ac:dyDescent="0.25">
      <c r="A25" s="59" t="s">
        <v>14</v>
      </c>
      <c r="B25" s="50">
        <v>666507</v>
      </c>
      <c r="C25" s="50">
        <v>37820.795744557901</v>
      </c>
      <c r="D25" s="50">
        <v>29544362</v>
      </c>
      <c r="E25" s="50">
        <v>287.15230080044995</v>
      </c>
      <c r="F25" s="50">
        <v>22775442</v>
      </c>
      <c r="G25" s="50">
        <v>1591.3627727368901</v>
      </c>
      <c r="H25" s="50">
        <v>214361</v>
      </c>
      <c r="I25" s="50">
        <v>123.22089296834</v>
      </c>
      <c r="J25" s="50">
        <v>48145746</v>
      </c>
      <c r="K25" s="50">
        <v>897.36682998519007</v>
      </c>
    </row>
    <row r="26" spans="1:11" ht="19.5" customHeight="1" x14ac:dyDescent="0.25">
      <c r="A26" s="59" t="s">
        <v>15</v>
      </c>
      <c r="B26" s="50">
        <v>708721</v>
      </c>
      <c r="C26" s="50">
        <v>31091.095575842392</v>
      </c>
      <c r="D26" s="50">
        <v>35331227</v>
      </c>
      <c r="E26" s="50">
        <v>362.09110495742999</v>
      </c>
      <c r="F26" s="50">
        <v>31264261</v>
      </c>
      <c r="G26" s="50">
        <v>2684.6504710432996</v>
      </c>
      <c r="H26" s="50">
        <v>174313</v>
      </c>
      <c r="I26" s="50">
        <v>356.84354744635999</v>
      </c>
      <c r="J26" s="50">
        <v>49288992</v>
      </c>
      <c r="K26" s="50">
        <v>851.8472299880101</v>
      </c>
    </row>
    <row r="27" spans="1:11" ht="19.5" customHeight="1" x14ac:dyDescent="0.25">
      <c r="A27" s="59" t="s">
        <v>16</v>
      </c>
      <c r="B27" s="50">
        <v>6703459</v>
      </c>
      <c r="C27" s="50">
        <v>44289.064955244103</v>
      </c>
      <c r="D27" s="50">
        <v>38217906</v>
      </c>
      <c r="E27" s="50">
        <v>390.49646316487002</v>
      </c>
      <c r="F27" s="50">
        <v>32184648</v>
      </c>
      <c r="G27" s="50">
        <v>2644.3532089330702</v>
      </c>
      <c r="H27" s="50">
        <v>163642</v>
      </c>
      <c r="I27" s="50">
        <v>312.70152279417994</v>
      </c>
      <c r="J27" s="50">
        <v>58592101</v>
      </c>
      <c r="K27" s="50">
        <v>1293.7688958214098</v>
      </c>
    </row>
    <row r="28" spans="1:11" ht="19.5" customHeight="1" x14ac:dyDescent="0.25">
      <c r="A28" s="59" t="s">
        <v>17</v>
      </c>
      <c r="B28" s="50">
        <v>640186</v>
      </c>
      <c r="C28" s="50">
        <v>39050.460844589557</v>
      </c>
      <c r="D28" s="50">
        <v>45330508</v>
      </c>
      <c r="E28" s="50">
        <v>462.02155661339998</v>
      </c>
      <c r="F28" s="50">
        <v>37190277</v>
      </c>
      <c r="G28" s="50">
        <v>3068.3860825226911</v>
      </c>
      <c r="H28" s="50">
        <v>239378</v>
      </c>
      <c r="I28" s="50">
        <v>141.67584982676004</v>
      </c>
      <c r="J28" s="50">
        <v>66850754</v>
      </c>
      <c r="K28" s="50">
        <v>1498.3016427172613</v>
      </c>
    </row>
    <row r="29" spans="1:11" ht="18" customHeight="1" x14ac:dyDescent="0.25">
      <c r="A29" s="59" t="s">
        <v>18</v>
      </c>
      <c r="B29" s="50">
        <v>475074</v>
      </c>
      <c r="C29" s="50">
        <v>38025.70196579965</v>
      </c>
      <c r="D29" s="50">
        <v>44782913</v>
      </c>
      <c r="E29" s="50">
        <v>443.61831463695006</v>
      </c>
      <c r="F29" s="50">
        <v>38395033</v>
      </c>
      <c r="G29" s="50">
        <v>2784.26402005616</v>
      </c>
      <c r="H29" s="50">
        <v>322945</v>
      </c>
      <c r="I29" s="50">
        <v>323.64115623254003</v>
      </c>
      <c r="J29" s="50">
        <v>67180176</v>
      </c>
      <c r="K29" s="50">
        <v>2783.4150609243598</v>
      </c>
    </row>
    <row r="30" spans="1:11" ht="20.25" customHeight="1" x14ac:dyDescent="0.25">
      <c r="A30" s="59" t="s">
        <v>19</v>
      </c>
      <c r="B30" s="50">
        <v>683939</v>
      </c>
      <c r="C30" s="50">
        <v>38984.530326305474</v>
      </c>
      <c r="D30" s="50">
        <v>43450932</v>
      </c>
      <c r="E30" s="50">
        <v>424.8717847525399</v>
      </c>
      <c r="F30" s="50">
        <v>36473773</v>
      </c>
      <c r="G30" s="50">
        <v>3095.0253722996918</v>
      </c>
      <c r="H30" s="50">
        <v>287140</v>
      </c>
      <c r="I30" s="50">
        <v>168.23700170795999</v>
      </c>
      <c r="J30" s="50">
        <v>66912707</v>
      </c>
      <c r="K30" s="50">
        <v>1205.94277037813</v>
      </c>
    </row>
    <row r="31" spans="1:11" ht="19.5" customHeight="1" x14ac:dyDescent="0.25">
      <c r="A31" s="33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23.25" customHeight="1" x14ac:dyDescent="0.25">
      <c r="A32" s="44" t="s">
        <v>79</v>
      </c>
      <c r="B32" s="53">
        <f>SUM(B22:B24)</f>
        <v>2108663</v>
      </c>
      <c r="C32" s="53">
        <f t="shared" ref="C32:K32" si="4">SUM(C22:C24)</f>
        <v>148608.05239497818</v>
      </c>
      <c r="D32" s="53">
        <f t="shared" si="4"/>
        <v>99764474</v>
      </c>
      <c r="E32" s="53">
        <f t="shared" si="4"/>
        <v>1030.1942328713499</v>
      </c>
      <c r="F32" s="53">
        <f t="shared" si="4"/>
        <v>87268811</v>
      </c>
      <c r="G32" s="53">
        <f t="shared" si="4"/>
        <v>6605.2257879878107</v>
      </c>
      <c r="H32" s="53">
        <f t="shared" si="4"/>
        <v>641714</v>
      </c>
      <c r="I32" s="53">
        <f t="shared" si="4"/>
        <v>508.31728211335997</v>
      </c>
      <c r="J32" s="53">
        <f t="shared" si="4"/>
        <v>159688155</v>
      </c>
      <c r="K32" s="53">
        <f t="shared" si="4"/>
        <v>2103.8126733958802</v>
      </c>
    </row>
    <row r="33" spans="1:11" ht="21" customHeight="1" x14ac:dyDescent="0.25">
      <c r="A33" s="44" t="s">
        <v>80</v>
      </c>
      <c r="B33" s="53">
        <f>SUM(B25:B27)</f>
        <v>8078687</v>
      </c>
      <c r="C33" s="53">
        <f t="shared" ref="C33:K33" si="5">SUM(C25:C27)</f>
        <v>113200.95627564439</v>
      </c>
      <c r="D33" s="53">
        <f t="shared" si="5"/>
        <v>103093495</v>
      </c>
      <c r="E33" s="53">
        <f t="shared" si="5"/>
        <v>1039.73986892275</v>
      </c>
      <c r="F33" s="53">
        <f t="shared" si="5"/>
        <v>86224351</v>
      </c>
      <c r="G33" s="53">
        <f t="shared" si="5"/>
        <v>6920.3664527132596</v>
      </c>
      <c r="H33" s="53">
        <f t="shared" si="5"/>
        <v>552316</v>
      </c>
      <c r="I33" s="53">
        <f t="shared" si="5"/>
        <v>792.76596320887995</v>
      </c>
      <c r="J33" s="53">
        <f t="shared" si="5"/>
        <v>156026839</v>
      </c>
      <c r="K33" s="53">
        <f t="shared" si="5"/>
        <v>3042.98295579461</v>
      </c>
    </row>
    <row r="34" spans="1:11" ht="22.5" customHeight="1" x14ac:dyDescent="0.25">
      <c r="A34" s="44" t="s">
        <v>81</v>
      </c>
      <c r="B34" s="53">
        <f>SUM(B28:B30)</f>
        <v>1799199</v>
      </c>
      <c r="C34" s="53">
        <f t="shared" ref="C34:K34" si="6">SUM(C28:C30)</f>
        <v>116060.6931366947</v>
      </c>
      <c r="D34" s="53">
        <f t="shared" si="6"/>
        <v>133564353</v>
      </c>
      <c r="E34" s="53">
        <f t="shared" si="6"/>
        <v>1330.51165600289</v>
      </c>
      <c r="F34" s="53">
        <f t="shared" si="6"/>
        <v>112059083</v>
      </c>
      <c r="G34" s="53">
        <f t="shared" si="6"/>
        <v>8947.6754748785424</v>
      </c>
      <c r="H34" s="53">
        <f t="shared" si="6"/>
        <v>849463</v>
      </c>
      <c r="I34" s="53">
        <f t="shared" si="6"/>
        <v>633.55400776726003</v>
      </c>
      <c r="J34" s="53">
        <f t="shared" si="6"/>
        <v>200943637</v>
      </c>
      <c r="K34" s="53">
        <f t="shared" si="6"/>
        <v>5487.6594740197515</v>
      </c>
    </row>
    <row r="35" spans="1:11" ht="30" customHeight="1" x14ac:dyDescent="0.25">
      <c r="A35" s="52" t="s">
        <v>85</v>
      </c>
      <c r="B35" s="55">
        <f>(B34-B33)/B33*100</f>
        <v>-77.729066616889597</v>
      </c>
      <c r="C35" s="55">
        <f t="shared" ref="C35:D35" si="7">(C34-C33)/C33*100</f>
        <v>2.5262479709860779</v>
      </c>
      <c r="D35" s="55">
        <f t="shared" si="7"/>
        <v>29.556528275620103</v>
      </c>
      <c r="E35" s="55">
        <f t="shared" ref="E35:K35" si="8">(E34-E33)/E33*100</f>
        <v>27.965820660642919</v>
      </c>
      <c r="F35" s="55">
        <f t="shared" si="8"/>
        <v>29.962222620846401</v>
      </c>
      <c r="G35" s="55">
        <f t="shared" si="8"/>
        <v>29.294821827974705</v>
      </c>
      <c r="H35" s="55">
        <f t="shared" si="8"/>
        <v>53.800179607326235</v>
      </c>
      <c r="I35" s="55">
        <f t="shared" si="8"/>
        <v>-20.08309675622014</v>
      </c>
      <c r="J35" s="55">
        <f t="shared" si="8"/>
        <v>28.787866425980724</v>
      </c>
      <c r="K35" s="55">
        <f t="shared" si="8"/>
        <v>80.338160079728951</v>
      </c>
    </row>
    <row r="36" spans="1:11" x14ac:dyDescent="0.25">
      <c r="A36" s="34" t="s">
        <v>20</v>
      </c>
      <c r="B36" s="34"/>
      <c r="C36" s="34"/>
      <c r="D36" s="34"/>
      <c r="E36" s="34"/>
    </row>
  </sheetData>
  <mergeCells count="13">
    <mergeCell ref="B20:C20"/>
    <mergeCell ref="D20:E20"/>
    <mergeCell ref="A1:M2"/>
    <mergeCell ref="F20:G20"/>
    <mergeCell ref="H20:I20"/>
    <mergeCell ref="J20:K20"/>
    <mergeCell ref="A3:A4"/>
    <mergeCell ref="B3:C3"/>
    <mergeCell ref="D3:E3"/>
    <mergeCell ref="F3:G3"/>
    <mergeCell ref="H3:I3"/>
    <mergeCell ref="J3:K3"/>
    <mergeCell ref="A20:A21"/>
  </mergeCells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C0E90-D1F8-4519-954E-87AA60AC7C91}">
  <dimension ref="A1:Z42"/>
  <sheetViews>
    <sheetView tabSelected="1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R15" sqref="R15"/>
    </sheetView>
  </sheetViews>
  <sheetFormatPr defaultRowHeight="15" x14ac:dyDescent="0.25"/>
  <cols>
    <col min="1" max="1" width="17.140625" style="108" customWidth="1"/>
    <col min="2" max="8" width="10.5703125" bestFit="1" customWidth="1"/>
    <col min="9" max="9" width="13.140625" customWidth="1"/>
    <col min="10" max="23" width="10.5703125" bestFit="1" customWidth="1"/>
    <col min="24" max="24" width="10.28515625" style="375" bestFit="1" customWidth="1"/>
    <col min="25" max="25" width="14.28515625" customWidth="1"/>
    <col min="26" max="26" width="12.7109375" customWidth="1"/>
  </cols>
  <sheetData>
    <row r="1" spans="1:26" ht="28.5" customHeight="1" x14ac:dyDescent="0.25">
      <c r="B1" s="365" t="s">
        <v>363</v>
      </c>
      <c r="C1" s="365"/>
      <c r="D1" s="365"/>
      <c r="E1" s="365"/>
      <c r="F1" s="365"/>
      <c r="G1" s="365"/>
      <c r="H1" s="365"/>
      <c r="I1" s="365"/>
      <c r="Q1" s="366"/>
    </row>
    <row r="2" spans="1:26" s="374" customFormat="1" ht="15.75" thickBot="1" x14ac:dyDescent="0.3">
      <c r="B2" s="374" t="s">
        <v>401</v>
      </c>
      <c r="C2" s="374" t="s">
        <v>402</v>
      </c>
      <c r="D2" s="374" t="s">
        <v>404</v>
      </c>
      <c r="E2" s="374" t="s">
        <v>405</v>
      </c>
      <c r="F2" s="374" t="s">
        <v>403</v>
      </c>
      <c r="G2" s="374" t="s">
        <v>406</v>
      </c>
      <c r="H2" s="374" t="s">
        <v>407</v>
      </c>
      <c r="I2" s="374" t="s">
        <v>408</v>
      </c>
      <c r="J2" s="374" t="s">
        <v>409</v>
      </c>
      <c r="K2" s="374" t="s">
        <v>410</v>
      </c>
      <c r="L2" s="374" t="s">
        <v>411</v>
      </c>
      <c r="M2" s="374" t="s">
        <v>412</v>
      </c>
      <c r="N2" s="374" t="s">
        <v>413</v>
      </c>
      <c r="O2" s="374" t="s">
        <v>414</v>
      </c>
      <c r="P2" s="374" t="s">
        <v>415</v>
      </c>
      <c r="Q2" s="374" t="s">
        <v>416</v>
      </c>
      <c r="R2" s="374" t="s">
        <v>75</v>
      </c>
      <c r="S2" s="374" t="s">
        <v>76</v>
      </c>
      <c r="T2" s="374" t="s">
        <v>77</v>
      </c>
      <c r="U2" s="374" t="s">
        <v>78</v>
      </c>
      <c r="V2" s="374" t="s">
        <v>79</v>
      </c>
      <c r="W2" s="374" t="s">
        <v>80</v>
      </c>
      <c r="X2" s="376" t="s">
        <v>81</v>
      </c>
      <c r="Y2" s="381" t="s">
        <v>417</v>
      </c>
      <c r="Z2" s="381" t="s">
        <v>418</v>
      </c>
    </row>
    <row r="3" spans="1:26" s="108" customFormat="1" x14ac:dyDescent="0.25">
      <c r="A3" s="367"/>
      <c r="B3" s="368">
        <v>42064</v>
      </c>
      <c r="C3" s="368">
        <v>42156</v>
      </c>
      <c r="D3" s="368">
        <v>42248</v>
      </c>
      <c r="E3" s="368">
        <v>42339</v>
      </c>
      <c r="F3" s="368">
        <v>42430</v>
      </c>
      <c r="G3" s="368">
        <v>42522</v>
      </c>
      <c r="H3" s="368">
        <v>42614</v>
      </c>
      <c r="I3" s="368">
        <v>42705</v>
      </c>
      <c r="J3" s="368">
        <v>42795</v>
      </c>
      <c r="K3" s="368">
        <v>42887</v>
      </c>
      <c r="L3" s="368">
        <v>42979</v>
      </c>
      <c r="M3" s="368">
        <v>43070</v>
      </c>
      <c r="N3" s="368">
        <v>43160</v>
      </c>
      <c r="O3" s="368">
        <v>43252</v>
      </c>
      <c r="P3" s="368">
        <v>43344</v>
      </c>
      <c r="Q3" s="368">
        <v>43435</v>
      </c>
      <c r="R3" s="368">
        <v>43525</v>
      </c>
      <c r="S3" s="368">
        <v>43617</v>
      </c>
      <c r="T3" s="368">
        <v>43709</v>
      </c>
      <c r="U3" s="368">
        <v>43800</v>
      </c>
      <c r="V3" s="368">
        <v>43891</v>
      </c>
      <c r="W3" s="368">
        <v>43983</v>
      </c>
      <c r="X3" s="377">
        <v>44075</v>
      </c>
      <c r="Y3" s="381"/>
      <c r="Z3" s="381"/>
    </row>
    <row r="4" spans="1:26" x14ac:dyDescent="0.25">
      <c r="A4" s="369" t="s">
        <v>364</v>
      </c>
      <c r="B4" s="370">
        <v>49.461296405470002</v>
      </c>
      <c r="C4" s="366">
        <v>56.892486152960004</v>
      </c>
      <c r="D4" s="366">
        <v>54.455772854659998</v>
      </c>
      <c r="E4" s="366">
        <v>73.27596967401999</v>
      </c>
      <c r="F4" s="366">
        <v>68.906546418160005</v>
      </c>
      <c r="G4" s="366">
        <v>68.514013058239996</v>
      </c>
      <c r="H4" s="366">
        <v>124.18350320088001</v>
      </c>
      <c r="I4" s="366">
        <v>117.55</v>
      </c>
      <c r="J4" s="366">
        <v>120.41</v>
      </c>
      <c r="K4" s="366">
        <v>90.352316004180011</v>
      </c>
      <c r="L4" s="366">
        <v>80.243825010560016</v>
      </c>
      <c r="M4" s="366">
        <v>96.512166495380001</v>
      </c>
      <c r="N4" s="366">
        <v>74.804517447129996</v>
      </c>
      <c r="O4" s="366">
        <v>111.41108886735002</v>
      </c>
      <c r="P4" s="366">
        <v>75.909255347499979</v>
      </c>
      <c r="Q4" s="366">
        <v>79.056872507299929</v>
      </c>
      <c r="R4" s="366">
        <v>68.503818428480002</v>
      </c>
      <c r="S4" s="366">
        <v>88.522764401349988</v>
      </c>
      <c r="T4" s="366">
        <v>87.816664806529985</v>
      </c>
      <c r="U4" s="366">
        <v>96.240304773310001</v>
      </c>
      <c r="V4" s="366">
        <v>98.424612293620001</v>
      </c>
      <c r="W4" s="366">
        <v>97.145417357079978</v>
      </c>
      <c r="X4" s="378">
        <v>115.83259560987999</v>
      </c>
      <c r="Y4" s="371">
        <f>(X4-W4)/W4*100</f>
        <v>19.236294167239052</v>
      </c>
      <c r="Z4" s="382">
        <f>(X4-T4)/T4*100</f>
        <v>31.902749740123081</v>
      </c>
    </row>
    <row r="5" spans="1:26" x14ac:dyDescent="0.25">
      <c r="A5" s="369" t="s">
        <v>365</v>
      </c>
      <c r="B5" s="370">
        <v>468.54859228889006</v>
      </c>
      <c r="C5" s="366">
        <v>508.60095452322003</v>
      </c>
      <c r="D5" s="366">
        <v>491.31519081839997</v>
      </c>
      <c r="E5" s="366">
        <v>470.18710529768998</v>
      </c>
      <c r="F5" s="366">
        <v>419.40892035534</v>
      </c>
      <c r="G5" s="366">
        <v>469.55761112416997</v>
      </c>
      <c r="H5" s="366">
        <v>458.58188984025128</v>
      </c>
      <c r="I5" s="366">
        <v>432.31</v>
      </c>
      <c r="J5" s="366">
        <v>438.63</v>
      </c>
      <c r="K5" s="366">
        <v>506.43006034170998</v>
      </c>
      <c r="L5" s="366">
        <v>493.92915383539128</v>
      </c>
      <c r="M5" s="366">
        <v>632.17855122792616</v>
      </c>
      <c r="N5" s="366">
        <v>380.13916893004006</v>
      </c>
      <c r="O5" s="366">
        <v>417.35851287863011</v>
      </c>
      <c r="P5" s="366">
        <v>397.20368889264626</v>
      </c>
      <c r="Q5" s="366">
        <v>397.77537117409975</v>
      </c>
      <c r="R5" s="366">
        <v>433.3703459719199</v>
      </c>
      <c r="S5" s="366">
        <v>566.13181084074813</v>
      </c>
      <c r="T5" s="366">
        <v>513.17161537750803</v>
      </c>
      <c r="U5" s="366">
        <v>486.8296410748805</v>
      </c>
      <c r="V5" s="366">
        <v>539.14893914661991</v>
      </c>
      <c r="W5" s="366">
        <v>564.10356239930002</v>
      </c>
      <c r="X5" s="378">
        <v>594.01822306972986</v>
      </c>
      <c r="Y5" s="371">
        <f t="shared" ref="Y5:Y41" si="0">(X5-W5)/W5*100</f>
        <v>5.303044097646521</v>
      </c>
      <c r="Z5" s="382">
        <f t="shared" ref="Z5:Z41" si="1">(X5-T5)/T5*100</f>
        <v>15.754302317120183</v>
      </c>
    </row>
    <row r="6" spans="1:26" x14ac:dyDescent="0.25">
      <c r="A6" s="369" t="s">
        <v>366</v>
      </c>
      <c r="B6" s="370">
        <v>26.362824901979998</v>
      </c>
      <c r="C6" s="366">
        <v>27.691407713809998</v>
      </c>
      <c r="D6" s="366">
        <v>38.709452425900004</v>
      </c>
      <c r="E6" s="366">
        <v>35.698859049190006</v>
      </c>
      <c r="F6" s="366">
        <v>38.701724845200005</v>
      </c>
      <c r="G6" s="366">
        <v>36.111737202389989</v>
      </c>
      <c r="H6" s="366">
        <v>45.017863821339994</v>
      </c>
      <c r="I6" s="366">
        <v>45.76</v>
      </c>
      <c r="J6" s="366">
        <v>45.25</v>
      </c>
      <c r="K6" s="366">
        <v>16.393770123110002</v>
      </c>
      <c r="L6" s="366">
        <v>36.365922097389998</v>
      </c>
      <c r="M6" s="366">
        <v>51.810118689849993</v>
      </c>
      <c r="N6" s="366">
        <v>47.386172273179987</v>
      </c>
      <c r="O6" s="366">
        <v>45.06965337658</v>
      </c>
      <c r="P6" s="366">
        <v>33.735780195469999</v>
      </c>
      <c r="Q6" s="366">
        <v>43.162440645540002</v>
      </c>
      <c r="R6" s="366">
        <v>39.713496275210005</v>
      </c>
      <c r="S6" s="366">
        <v>59.687534288320002</v>
      </c>
      <c r="T6" s="366">
        <v>39.445246759870003</v>
      </c>
      <c r="U6" s="366">
        <v>44.33968167696591</v>
      </c>
      <c r="V6" s="366">
        <v>52.147861600260001</v>
      </c>
      <c r="W6" s="366">
        <v>47.109702280310003</v>
      </c>
      <c r="X6" s="378">
        <v>62.158591674700006</v>
      </c>
      <c r="Y6" s="371">
        <f t="shared" si="0"/>
        <v>31.944352576984649</v>
      </c>
      <c r="Z6" s="382">
        <f t="shared" si="1"/>
        <v>57.581956713571991</v>
      </c>
    </row>
    <row r="7" spans="1:26" x14ac:dyDescent="0.25">
      <c r="A7" s="369" t="s">
        <v>367</v>
      </c>
      <c r="B7" s="370">
        <v>82.300284382610002</v>
      </c>
      <c r="C7" s="366">
        <v>83.74612145250002</v>
      </c>
      <c r="D7" s="366">
        <v>29.591971831240002</v>
      </c>
      <c r="E7" s="366">
        <v>52.215905337499997</v>
      </c>
      <c r="F7" s="366">
        <v>50.065652398209998</v>
      </c>
      <c r="G7" s="366">
        <v>53.854240336910003</v>
      </c>
      <c r="H7" s="366">
        <v>55.785648988550001</v>
      </c>
      <c r="I7" s="366">
        <v>54.64</v>
      </c>
      <c r="J7" s="366">
        <v>56.91</v>
      </c>
      <c r="K7" s="366">
        <v>53.138750388959998</v>
      </c>
      <c r="L7" s="366">
        <v>50.557048695419994</v>
      </c>
      <c r="M7" s="366">
        <v>64.782672149340002</v>
      </c>
      <c r="N7" s="366">
        <v>50.720796227380006</v>
      </c>
      <c r="O7" s="366">
        <v>43.353131337470003</v>
      </c>
      <c r="P7" s="366">
        <v>40.834141279139999</v>
      </c>
      <c r="Q7" s="366">
        <v>36.38294335390998</v>
      </c>
      <c r="R7" s="366">
        <v>38.126766615649998</v>
      </c>
      <c r="S7" s="366">
        <v>43.674378417859998</v>
      </c>
      <c r="T7" s="366">
        <v>72.477820746550009</v>
      </c>
      <c r="U7" s="366">
        <v>90.228689239390022</v>
      </c>
      <c r="V7" s="366">
        <v>93.280886094609983</v>
      </c>
      <c r="W7" s="366">
        <v>86.342226132430014</v>
      </c>
      <c r="X7" s="378">
        <v>92.209850624029983</v>
      </c>
      <c r="Y7" s="371">
        <f t="shared" si="0"/>
        <v>6.7957762434805904</v>
      </c>
      <c r="Z7" s="382">
        <f t="shared" si="1"/>
        <v>27.224921602543123</v>
      </c>
    </row>
    <row r="8" spans="1:26" x14ac:dyDescent="0.25">
      <c r="A8" s="369" t="s">
        <v>368</v>
      </c>
      <c r="B8" s="370">
        <v>58.268519267350001</v>
      </c>
      <c r="C8" s="366">
        <v>80.997484201690014</v>
      </c>
      <c r="D8" s="366">
        <v>54.534835766290009</v>
      </c>
      <c r="E8" s="366">
        <v>47.12041044394001</v>
      </c>
      <c r="F8" s="366">
        <v>41.279580584019989</v>
      </c>
      <c r="G8" s="366">
        <v>57.621192003110004</v>
      </c>
      <c r="H8" s="366">
        <v>99.286274669389996</v>
      </c>
      <c r="I8" s="366">
        <v>101.86</v>
      </c>
      <c r="J8" s="366">
        <v>101.4</v>
      </c>
      <c r="K8" s="366">
        <v>68.323717382679988</v>
      </c>
      <c r="L8" s="366">
        <v>58.673419749450012</v>
      </c>
      <c r="M8" s="366">
        <v>47.381622284280006</v>
      </c>
      <c r="N8" s="366">
        <v>69.809601540659997</v>
      </c>
      <c r="O8" s="366">
        <v>87.023047730070004</v>
      </c>
      <c r="P8" s="366">
        <v>68.893376421849993</v>
      </c>
      <c r="Q8" s="366">
        <v>76.701421498850067</v>
      </c>
      <c r="R8" s="366">
        <v>68.802852872169993</v>
      </c>
      <c r="S8" s="366">
        <v>106.79064217486</v>
      </c>
      <c r="T8" s="366">
        <v>74.108568757939992</v>
      </c>
      <c r="U8" s="366">
        <v>83.347766726760014</v>
      </c>
      <c r="V8" s="366">
        <v>90.654413824970007</v>
      </c>
      <c r="W8" s="366">
        <v>90.91787261800998</v>
      </c>
      <c r="X8" s="378">
        <v>98.723070484219988</v>
      </c>
      <c r="Y8" s="371">
        <f t="shared" si="0"/>
        <v>8.5848883629332438</v>
      </c>
      <c r="Z8" s="382">
        <f t="shared" si="1"/>
        <v>33.214110242336588</v>
      </c>
    </row>
    <row r="9" spans="1:26" x14ac:dyDescent="0.25">
      <c r="A9" s="369" t="s">
        <v>369</v>
      </c>
      <c r="B9" s="370">
        <v>13.95558596039</v>
      </c>
      <c r="C9" s="366">
        <v>20.361488756710003</v>
      </c>
      <c r="D9" s="366">
        <v>25.970264844389995</v>
      </c>
      <c r="E9" s="366">
        <v>22.830520384050001</v>
      </c>
      <c r="F9" s="366">
        <v>24.413020248200002</v>
      </c>
      <c r="G9" s="366">
        <v>35.150375041929998</v>
      </c>
      <c r="H9" s="366">
        <v>34.149607999670003</v>
      </c>
      <c r="I9" s="366">
        <v>33.6</v>
      </c>
      <c r="J9" s="366">
        <v>36.54</v>
      </c>
      <c r="K9" s="366">
        <v>36.283403926519995</v>
      </c>
      <c r="L9" s="366">
        <v>36.149979157639997</v>
      </c>
      <c r="M9" s="366">
        <v>27.725385621490002</v>
      </c>
      <c r="N9" s="366">
        <v>39.641656743770035</v>
      </c>
      <c r="O9" s="366">
        <v>45.690231726459992</v>
      </c>
      <c r="P9" s="366">
        <v>38.849193146200001</v>
      </c>
      <c r="Q9" s="366">
        <v>37.425240443589999</v>
      </c>
      <c r="R9" s="366">
        <v>39.900883745809999</v>
      </c>
      <c r="S9" s="366">
        <v>227.44174193839001</v>
      </c>
      <c r="T9" s="366">
        <v>47.019592751699996</v>
      </c>
      <c r="U9" s="366">
        <v>52.255893635536601</v>
      </c>
      <c r="V9" s="366">
        <v>51.770904110739991</v>
      </c>
      <c r="W9" s="366">
        <v>47.759562219549998</v>
      </c>
      <c r="X9" s="378">
        <v>48.130489917749998</v>
      </c>
      <c r="Y9" s="371">
        <f t="shared" si="0"/>
        <v>0.77665640337080577</v>
      </c>
      <c r="Z9" s="382">
        <f t="shared" si="1"/>
        <v>2.3626260906095089</v>
      </c>
    </row>
    <row r="10" spans="1:26" x14ac:dyDescent="0.25">
      <c r="A10" s="369" t="s">
        <v>370</v>
      </c>
      <c r="B10" s="370">
        <v>50.502550392750003</v>
      </c>
      <c r="C10" s="366">
        <v>45.167223245270002</v>
      </c>
      <c r="D10" s="366">
        <v>34.608092181609997</v>
      </c>
      <c r="E10" s="366">
        <v>35.612616671040001</v>
      </c>
      <c r="F10" s="366">
        <v>41.028300688200005</v>
      </c>
      <c r="G10" s="366">
        <v>36.179987380709996</v>
      </c>
      <c r="H10" s="366">
        <v>14.998442796589998</v>
      </c>
      <c r="I10" s="366">
        <v>13.07</v>
      </c>
      <c r="J10" s="366">
        <v>11.18</v>
      </c>
      <c r="K10" s="366">
        <v>21.559143975089995</v>
      </c>
      <c r="L10" s="366">
        <v>23.618564524700005</v>
      </c>
      <c r="M10" s="366">
        <v>19.868709414569999</v>
      </c>
      <c r="N10" s="366">
        <v>46.740820333930003</v>
      </c>
      <c r="O10" s="366">
        <v>43.95849751315</v>
      </c>
      <c r="P10" s="366">
        <v>61.102726010100007</v>
      </c>
      <c r="Q10" s="366">
        <v>58.245107448260008</v>
      </c>
      <c r="R10" s="366">
        <v>59.793561496409993</v>
      </c>
      <c r="S10" s="366">
        <v>56.094697725729993</v>
      </c>
      <c r="T10" s="366">
        <v>67.075144344320009</v>
      </c>
      <c r="U10" s="366">
        <v>75.852982097790004</v>
      </c>
      <c r="V10" s="366">
        <v>86.097791105029998</v>
      </c>
      <c r="W10" s="366">
        <v>90.920185109190001</v>
      </c>
      <c r="X10" s="378">
        <v>98.811555971450019</v>
      </c>
      <c r="Y10" s="371">
        <f t="shared" si="0"/>
        <v>8.6794487415340473</v>
      </c>
      <c r="Z10" s="382">
        <f t="shared" si="1"/>
        <v>47.314712383198149</v>
      </c>
    </row>
    <row r="11" spans="1:26" x14ac:dyDescent="0.25">
      <c r="A11" s="369" t="s">
        <v>371</v>
      </c>
      <c r="B11" s="370">
        <v>24.428994263960004</v>
      </c>
      <c r="C11" s="366">
        <v>56.419247200450002</v>
      </c>
      <c r="D11" s="366">
        <v>20.395979201519999</v>
      </c>
      <c r="E11" s="366">
        <v>47.997016852969992</v>
      </c>
      <c r="F11" s="366">
        <v>62.479427212010009</v>
      </c>
      <c r="G11" s="366">
        <v>63.240055554580003</v>
      </c>
      <c r="H11" s="366">
        <v>64.274325840949999</v>
      </c>
      <c r="I11" s="366">
        <v>68.290000000000006</v>
      </c>
      <c r="J11" s="366">
        <v>65.400000000000006</v>
      </c>
      <c r="K11" s="366">
        <v>62.949107276959992</v>
      </c>
      <c r="L11" s="366">
        <v>62.17047981068</v>
      </c>
      <c r="M11" s="366">
        <v>38.906259621309999</v>
      </c>
      <c r="N11" s="366">
        <v>59.917312959979995</v>
      </c>
      <c r="O11" s="366">
        <v>111.83871593824</v>
      </c>
      <c r="P11" s="366">
        <v>48.393847556370012</v>
      </c>
      <c r="Q11" s="366">
        <v>55.006545285200005</v>
      </c>
      <c r="R11" s="366">
        <v>52.509179868470007</v>
      </c>
      <c r="S11" s="366">
        <v>61.734275536230008</v>
      </c>
      <c r="T11" s="366">
        <v>57.73793095744</v>
      </c>
      <c r="U11" s="366">
        <v>63.513440997210012</v>
      </c>
      <c r="V11" s="366">
        <v>73.794729727040007</v>
      </c>
      <c r="W11" s="366">
        <v>83.936794851949998</v>
      </c>
      <c r="X11" s="378">
        <v>90.181916565050003</v>
      </c>
      <c r="Y11" s="371">
        <f t="shared" si="0"/>
        <v>7.4402670772875243</v>
      </c>
      <c r="Z11" s="382">
        <f t="shared" si="1"/>
        <v>56.191805057104027</v>
      </c>
    </row>
    <row r="12" spans="1:26" x14ac:dyDescent="0.25">
      <c r="A12" s="369" t="s">
        <v>372</v>
      </c>
      <c r="B12" s="370">
        <v>6.23438729107</v>
      </c>
      <c r="C12" s="366">
        <v>7.470349603259999</v>
      </c>
      <c r="D12" s="366">
        <v>5.9835471726299989</v>
      </c>
      <c r="E12" s="366">
        <v>24.081398955649998</v>
      </c>
      <c r="F12" s="366">
        <v>50.177657819880004</v>
      </c>
      <c r="G12" s="366">
        <v>38.284065847820003</v>
      </c>
      <c r="H12" s="366">
        <v>38.609672298420001</v>
      </c>
      <c r="I12" s="366">
        <v>38.26</v>
      </c>
      <c r="J12" s="366">
        <v>37.67</v>
      </c>
      <c r="K12" s="366">
        <v>36.455315693610011</v>
      </c>
      <c r="L12" s="366">
        <v>36.372526328180001</v>
      </c>
      <c r="M12" s="366">
        <v>63.960900798100006</v>
      </c>
      <c r="N12" s="366">
        <v>48.307479347776216</v>
      </c>
      <c r="O12" s="366">
        <v>33.89850983022</v>
      </c>
      <c r="P12" s="366">
        <v>42.551185156759999</v>
      </c>
      <c r="Q12" s="366">
        <v>31.582024945419999</v>
      </c>
      <c r="R12" s="366">
        <v>31.98146649668</v>
      </c>
      <c r="S12" s="366">
        <v>31.736701996130002</v>
      </c>
      <c r="T12" s="366">
        <v>31.759367452430002</v>
      </c>
      <c r="U12" s="366">
        <v>32.673913447066802</v>
      </c>
      <c r="V12" s="366">
        <v>33.997326262280005</v>
      </c>
      <c r="W12" s="366">
        <v>33.923888199140002</v>
      </c>
      <c r="X12" s="378">
        <v>38.243136083639996</v>
      </c>
      <c r="Y12" s="371">
        <f t="shared" si="0"/>
        <v>12.732172264998475</v>
      </c>
      <c r="Z12" s="382">
        <f t="shared" si="1"/>
        <v>20.41529523823656</v>
      </c>
    </row>
    <row r="13" spans="1:26" x14ac:dyDescent="0.25">
      <c r="A13" s="369" t="s">
        <v>373</v>
      </c>
      <c r="B13" s="370">
        <v>105.19341486013001</v>
      </c>
      <c r="C13" s="366">
        <v>103.11156568841001</v>
      </c>
      <c r="D13" s="366">
        <v>82.241735823749991</v>
      </c>
      <c r="E13" s="366">
        <v>95.340897751400007</v>
      </c>
      <c r="F13" s="366">
        <v>92.842958736139991</v>
      </c>
      <c r="G13" s="366">
        <v>68.469072317380025</v>
      </c>
      <c r="H13" s="366">
        <v>72.324386562100003</v>
      </c>
      <c r="I13" s="366">
        <v>57.53</v>
      </c>
      <c r="J13" s="366">
        <v>55.41</v>
      </c>
      <c r="K13" s="366">
        <v>50.043539114839994</v>
      </c>
      <c r="L13" s="366">
        <v>47.547367631189999</v>
      </c>
      <c r="M13" s="366">
        <v>28.20214664837</v>
      </c>
      <c r="N13" s="366">
        <v>47.366470010459999</v>
      </c>
      <c r="O13" s="366">
        <v>47.565034793439992</v>
      </c>
      <c r="P13" s="366">
        <v>45.985314283439997</v>
      </c>
      <c r="Q13" s="366">
        <v>45.381140482180001</v>
      </c>
      <c r="R13" s="366">
        <v>45.779769333379996</v>
      </c>
      <c r="S13" s="366">
        <v>42.87308654292999</v>
      </c>
      <c r="T13" s="366">
        <v>46.479038039690003</v>
      </c>
      <c r="U13" s="366">
        <v>60.865809007845684</v>
      </c>
      <c r="V13" s="366">
        <v>65.802619194099989</v>
      </c>
      <c r="W13" s="366">
        <v>73.74766454967002</v>
      </c>
      <c r="X13" s="378">
        <v>77.250581534579993</v>
      </c>
      <c r="Y13" s="371">
        <f t="shared" si="0"/>
        <v>4.7498683603068033</v>
      </c>
      <c r="Z13" s="382">
        <f t="shared" si="1"/>
        <v>66.205207320799403</v>
      </c>
    </row>
    <row r="14" spans="1:26" x14ac:dyDescent="0.25">
      <c r="A14" s="369" t="s">
        <v>374</v>
      </c>
      <c r="B14" s="370">
        <v>168.95531873811998</v>
      </c>
      <c r="C14" s="366">
        <v>176.39343905243001</v>
      </c>
      <c r="D14" s="366">
        <v>143.35801284749999</v>
      </c>
      <c r="E14" s="366">
        <v>161.87658776793003</v>
      </c>
      <c r="F14" s="366">
        <v>149.04190398655996</v>
      </c>
      <c r="G14" s="366">
        <v>198.61338297152</v>
      </c>
      <c r="H14" s="366">
        <v>187.86102591659002</v>
      </c>
      <c r="I14" s="366">
        <v>178.07</v>
      </c>
      <c r="J14" s="366">
        <v>183.85</v>
      </c>
      <c r="K14" s="366">
        <v>187.04805500797997</v>
      </c>
      <c r="L14" s="366">
        <v>191.41152225106998</v>
      </c>
      <c r="M14" s="366">
        <v>139.53741512953997</v>
      </c>
      <c r="N14" s="366">
        <v>181.11337042616998</v>
      </c>
      <c r="O14" s="366">
        <v>290.41214189823</v>
      </c>
      <c r="P14" s="366">
        <v>182.42870522882001</v>
      </c>
      <c r="Q14" s="366">
        <v>194.35792531893995</v>
      </c>
      <c r="R14" s="366">
        <v>210.77297023847001</v>
      </c>
      <c r="S14" s="366">
        <v>202.39805075327001</v>
      </c>
      <c r="T14" s="366">
        <v>200.72097671192</v>
      </c>
      <c r="U14" s="366">
        <v>219.01293456063004</v>
      </c>
      <c r="V14" s="366">
        <v>235.22996635587998</v>
      </c>
      <c r="W14" s="366">
        <v>217.45939308997001</v>
      </c>
      <c r="X14" s="378">
        <v>216.39029482506999</v>
      </c>
      <c r="Y14" s="371">
        <f t="shared" si="0"/>
        <v>-0.49163121891805334</v>
      </c>
      <c r="Z14" s="382">
        <f t="shared" si="1"/>
        <v>7.8065174700893376</v>
      </c>
    </row>
    <row r="15" spans="1:26" x14ac:dyDescent="0.25">
      <c r="A15" s="369" t="s">
        <v>375</v>
      </c>
      <c r="B15" s="370">
        <v>7.1798198199499996</v>
      </c>
      <c r="C15" s="366">
        <v>6.7776600170500005</v>
      </c>
      <c r="D15" s="366">
        <v>7.1468245408600009</v>
      </c>
      <c r="E15" s="366">
        <v>12.542724586509999</v>
      </c>
      <c r="F15" s="366">
        <v>47.278310763279997</v>
      </c>
      <c r="G15" s="366">
        <v>22.126575200639998</v>
      </c>
      <c r="H15" s="366">
        <v>32.566045048189999</v>
      </c>
      <c r="I15" s="366">
        <v>32.35</v>
      </c>
      <c r="J15" s="366">
        <v>32.020000000000003</v>
      </c>
      <c r="K15" s="366">
        <v>24.197290506919998</v>
      </c>
      <c r="L15" s="366">
        <v>23.263824478820002</v>
      </c>
      <c r="M15" s="366">
        <v>19.455944399970001</v>
      </c>
      <c r="N15" s="366">
        <v>24.494070702730003</v>
      </c>
      <c r="O15" s="366">
        <v>25.876212508260004</v>
      </c>
      <c r="P15" s="366">
        <v>23.69840730896</v>
      </c>
      <c r="Q15" s="366">
        <v>26.610211981280006</v>
      </c>
      <c r="R15" s="366">
        <v>24.35142925185</v>
      </c>
      <c r="S15" s="366">
        <v>21.367277223369999</v>
      </c>
      <c r="T15" s="366">
        <v>21.987096121700002</v>
      </c>
      <c r="U15" s="366">
        <v>26.231600296269999</v>
      </c>
      <c r="V15" s="366">
        <v>27.791930279079999</v>
      </c>
      <c r="W15" s="366">
        <v>23.81754969504</v>
      </c>
      <c r="X15" s="378">
        <v>25.063797055399995</v>
      </c>
      <c r="Y15" s="371">
        <f t="shared" si="0"/>
        <v>5.2324751131705431</v>
      </c>
      <c r="Z15" s="382">
        <f t="shared" si="1"/>
        <v>13.993211821471347</v>
      </c>
    </row>
    <row r="16" spans="1:26" x14ac:dyDescent="0.25">
      <c r="A16" s="369" t="s">
        <v>376</v>
      </c>
      <c r="B16" s="370">
        <v>89.53471855797001</v>
      </c>
      <c r="C16" s="366">
        <v>74.051410423280018</v>
      </c>
      <c r="D16" s="366">
        <v>81.579329168970006</v>
      </c>
      <c r="E16" s="366">
        <v>82.42405575526999</v>
      </c>
      <c r="F16" s="366">
        <v>55.153330005219999</v>
      </c>
      <c r="G16" s="366">
        <v>75.800181306910005</v>
      </c>
      <c r="H16" s="366">
        <v>77.958424177369992</v>
      </c>
      <c r="I16" s="366">
        <v>71.400000000000006</v>
      </c>
      <c r="J16" s="366">
        <v>71.33</v>
      </c>
      <c r="K16" s="366">
        <v>88.328777702840028</v>
      </c>
      <c r="L16" s="366">
        <v>100.85435233351998</v>
      </c>
      <c r="M16" s="366">
        <v>108.81826349075999</v>
      </c>
      <c r="N16" s="366">
        <v>91.964450974580004</v>
      </c>
      <c r="O16" s="366">
        <v>329.08581581142994</v>
      </c>
      <c r="P16" s="366">
        <v>106.06872541275999</v>
      </c>
      <c r="Q16" s="366">
        <v>112.87810808380006</v>
      </c>
      <c r="R16" s="366">
        <v>100.22370408158</v>
      </c>
      <c r="S16" s="366">
        <v>86.414715130740007</v>
      </c>
      <c r="T16" s="366">
        <v>124.23247099870999</v>
      </c>
      <c r="U16" s="366">
        <v>139.12160506110999</v>
      </c>
      <c r="V16" s="366">
        <v>142.34332102646999</v>
      </c>
      <c r="W16" s="366">
        <v>126.80480808386001</v>
      </c>
      <c r="X16" s="378">
        <v>142.18465375086001</v>
      </c>
      <c r="Y16" s="371">
        <f t="shared" si="0"/>
        <v>12.128755919750947</v>
      </c>
      <c r="Z16" s="382">
        <f t="shared" si="1"/>
        <v>14.45047547378852</v>
      </c>
    </row>
    <row r="17" spans="1:26" x14ac:dyDescent="0.25">
      <c r="A17" s="369" t="s">
        <v>377</v>
      </c>
      <c r="B17" s="370">
        <v>34.335595863400002</v>
      </c>
      <c r="C17" s="366">
        <v>35.945923479450002</v>
      </c>
      <c r="D17" s="366">
        <v>29.808736174330001</v>
      </c>
      <c r="E17" s="366">
        <v>28.721294351319997</v>
      </c>
      <c r="F17" s="366">
        <v>29.513814073990002</v>
      </c>
      <c r="G17" s="366">
        <v>28.348951042300001</v>
      </c>
      <c r="H17" s="366">
        <v>24.256185995809997</v>
      </c>
      <c r="I17" s="366">
        <v>26.17</v>
      </c>
      <c r="J17" s="366">
        <v>27.15</v>
      </c>
      <c r="K17" s="366">
        <v>37.561153596619995</v>
      </c>
      <c r="L17" s="366">
        <v>38.6929053633</v>
      </c>
      <c r="M17" s="366">
        <v>25.254975283470007</v>
      </c>
      <c r="N17" s="366">
        <v>36.403421324469996</v>
      </c>
      <c r="O17" s="366">
        <v>35.921048273669996</v>
      </c>
      <c r="P17" s="366">
        <v>37.127155547050002</v>
      </c>
      <c r="Q17" s="366">
        <v>37.170242240930001</v>
      </c>
      <c r="R17" s="366">
        <v>40.996714044470004</v>
      </c>
      <c r="S17" s="366">
        <v>29.438729679810002</v>
      </c>
      <c r="T17" s="366">
        <v>38.400766057290006</v>
      </c>
      <c r="U17" s="366">
        <v>41.135253694920003</v>
      </c>
      <c r="V17" s="366">
        <v>36.847618426890008</v>
      </c>
      <c r="W17" s="366">
        <v>39.466000868809999</v>
      </c>
      <c r="X17" s="378">
        <v>47.559954772929999</v>
      </c>
      <c r="Y17" s="371">
        <f t="shared" si="0"/>
        <v>20.508675127802611</v>
      </c>
      <c r="Z17" s="382">
        <f t="shared" si="1"/>
        <v>23.851578122101579</v>
      </c>
    </row>
    <row r="18" spans="1:26" x14ac:dyDescent="0.25">
      <c r="A18" s="369" t="s">
        <v>378</v>
      </c>
      <c r="B18" s="370">
        <v>41.026570060680001</v>
      </c>
      <c r="C18" s="366">
        <v>47.862066646529996</v>
      </c>
      <c r="D18" s="366">
        <v>41.538772014990009</v>
      </c>
      <c r="E18" s="366">
        <v>39.194957764180018</v>
      </c>
      <c r="F18" s="366">
        <v>65.87147294191</v>
      </c>
      <c r="G18" s="366">
        <v>43.445046869869991</v>
      </c>
      <c r="H18" s="366">
        <v>43.341894816309988</v>
      </c>
      <c r="I18" s="366">
        <v>32.54</v>
      </c>
      <c r="J18" s="366">
        <v>33.56</v>
      </c>
      <c r="K18" s="366">
        <v>35.759014914609992</v>
      </c>
      <c r="L18" s="366">
        <v>36.393330405440004</v>
      </c>
      <c r="M18" s="366">
        <v>30.685639270329997</v>
      </c>
      <c r="N18" s="366">
        <v>35.488918724020003</v>
      </c>
      <c r="O18" s="366">
        <v>46.99394074696</v>
      </c>
      <c r="P18" s="366">
        <v>34.030311056839999</v>
      </c>
      <c r="Q18" s="366">
        <v>30.54974100854</v>
      </c>
      <c r="R18" s="366">
        <v>30.789139325240004</v>
      </c>
      <c r="S18" s="366">
        <v>30.168091873609999</v>
      </c>
      <c r="T18" s="366">
        <v>31.072307227130004</v>
      </c>
      <c r="U18" s="366">
        <v>36.46460761729</v>
      </c>
      <c r="V18" s="366">
        <v>40.053670155349998</v>
      </c>
      <c r="W18" s="366">
        <v>45.506425129300005</v>
      </c>
      <c r="X18" s="378">
        <v>53.373682212069994</v>
      </c>
      <c r="Y18" s="371">
        <f t="shared" si="0"/>
        <v>17.288233607487957</v>
      </c>
      <c r="Z18" s="382">
        <f t="shared" si="1"/>
        <v>71.772510557143647</v>
      </c>
    </row>
    <row r="19" spans="1:26" x14ac:dyDescent="0.25">
      <c r="A19" s="369" t="s">
        <v>379</v>
      </c>
      <c r="B19" s="370">
        <v>10.4327936169</v>
      </c>
      <c r="C19" s="366">
        <v>18.143862112830003</v>
      </c>
      <c r="D19" s="366">
        <v>12.706698744710001</v>
      </c>
      <c r="E19" s="366">
        <v>18.923615482990002</v>
      </c>
      <c r="F19" s="366">
        <v>18.699721705130003</v>
      </c>
      <c r="G19" s="366">
        <v>18.037168944030007</v>
      </c>
      <c r="H19" s="366">
        <v>18.477424300400006</v>
      </c>
      <c r="I19" s="366">
        <v>17.739999999999998</v>
      </c>
      <c r="J19" s="366">
        <v>19.77</v>
      </c>
      <c r="K19" s="366">
        <v>30.086853679520008</v>
      </c>
      <c r="L19" s="366">
        <v>66.00692592787999</v>
      </c>
      <c r="M19" s="366">
        <v>19.159079591570002</v>
      </c>
      <c r="N19" s="366">
        <v>38.151181203309996</v>
      </c>
      <c r="O19" s="366">
        <v>19.612533277840004</v>
      </c>
      <c r="P19" s="366">
        <v>32.604247699600002</v>
      </c>
      <c r="Q19" s="366">
        <v>37.006850220029989</v>
      </c>
      <c r="R19" s="366">
        <v>36.679326987460001</v>
      </c>
      <c r="S19" s="366">
        <v>24.454154337150001</v>
      </c>
      <c r="T19" s="366">
        <v>36.261494640150005</v>
      </c>
      <c r="U19" s="366">
        <v>62.863202057535979</v>
      </c>
      <c r="V19" s="366">
        <v>60.632342069940002</v>
      </c>
      <c r="W19" s="366">
        <v>61.507733741010007</v>
      </c>
      <c r="X19" s="378">
        <v>63.005912727659997</v>
      </c>
      <c r="Y19" s="371">
        <f t="shared" si="0"/>
        <v>2.4357570918778384</v>
      </c>
      <c r="Z19" s="382">
        <f t="shared" si="1"/>
        <v>73.754318052564855</v>
      </c>
    </row>
    <row r="20" spans="1:26" x14ac:dyDescent="0.25">
      <c r="A20" s="369" t="s">
        <v>380</v>
      </c>
      <c r="B20" s="370">
        <v>63.478094549690013</v>
      </c>
      <c r="C20" s="366">
        <v>64.638206740480001</v>
      </c>
      <c r="D20" s="366">
        <v>27.128294516759997</v>
      </c>
      <c r="E20" s="366">
        <v>51.346353329370004</v>
      </c>
      <c r="F20" s="366">
        <v>51.955589889829994</v>
      </c>
      <c r="G20" s="366">
        <v>61.630173303359996</v>
      </c>
      <c r="H20" s="366">
        <v>63.533103407459997</v>
      </c>
      <c r="I20" s="366">
        <v>59.26</v>
      </c>
      <c r="J20" s="366">
        <v>59.31</v>
      </c>
      <c r="K20" s="366">
        <v>57.303173742519995</v>
      </c>
      <c r="L20" s="366">
        <v>55.764555979980003</v>
      </c>
      <c r="M20" s="366">
        <v>73.40074719527</v>
      </c>
      <c r="N20" s="366">
        <v>51.718061891449999</v>
      </c>
      <c r="O20" s="366">
        <v>56.704015892940014</v>
      </c>
      <c r="P20" s="366">
        <v>52.515718401850002</v>
      </c>
      <c r="Q20" s="366">
        <v>52.323879723079983</v>
      </c>
      <c r="R20" s="366">
        <v>53.393388349199995</v>
      </c>
      <c r="S20" s="366">
        <v>71.388747632220003</v>
      </c>
      <c r="T20" s="366">
        <v>55.357668235430005</v>
      </c>
      <c r="U20" s="366">
        <v>66.659011333430001</v>
      </c>
      <c r="V20" s="366">
        <v>81.247388814950014</v>
      </c>
      <c r="W20" s="366">
        <v>83.797359012319987</v>
      </c>
      <c r="X20" s="378">
        <v>93.632233141570012</v>
      </c>
      <c r="Y20" s="371">
        <f t="shared" si="0"/>
        <v>11.736496525867945</v>
      </c>
      <c r="Z20" s="382">
        <f t="shared" si="1"/>
        <v>69.140493315871865</v>
      </c>
    </row>
    <row r="21" spans="1:26" x14ac:dyDescent="0.25">
      <c r="A21" s="369" t="s">
        <v>381</v>
      </c>
      <c r="B21" s="370">
        <v>4.3694065161699998</v>
      </c>
      <c r="C21" s="366">
        <v>6.2042791472400003</v>
      </c>
      <c r="D21" s="366">
        <v>5.0946475937200004</v>
      </c>
      <c r="E21" s="366">
        <v>5.1469229183400005</v>
      </c>
      <c r="F21" s="366">
        <v>5.2067191803900004</v>
      </c>
      <c r="G21" s="366">
        <v>5.7658081915600006</v>
      </c>
      <c r="H21" s="366">
        <v>5.6006583504800007</v>
      </c>
      <c r="I21" s="366">
        <v>5.5</v>
      </c>
      <c r="J21" s="366">
        <v>5.37</v>
      </c>
      <c r="K21" s="366">
        <v>20.899956551190002</v>
      </c>
      <c r="L21" s="366">
        <v>22.827968879210005</v>
      </c>
      <c r="M21" s="366">
        <v>21.041989953430008</v>
      </c>
      <c r="N21" s="366">
        <v>8.5820117078099987</v>
      </c>
      <c r="O21" s="366">
        <v>7.4972587996100009</v>
      </c>
      <c r="P21" s="366">
        <v>17.514215478770005</v>
      </c>
      <c r="Q21" s="366">
        <v>17.615383303720002</v>
      </c>
      <c r="R21" s="366">
        <v>20.5636452215</v>
      </c>
      <c r="S21" s="366">
        <v>10.350008469900002</v>
      </c>
      <c r="T21" s="366">
        <v>12.684874760970001</v>
      </c>
      <c r="U21" s="366">
        <v>22.989390889590002</v>
      </c>
      <c r="V21" s="366">
        <v>23.220116314530003</v>
      </c>
      <c r="W21" s="366">
        <v>22.587645411340002</v>
      </c>
      <c r="X21" s="378">
        <v>25.399614354099999</v>
      </c>
      <c r="Y21" s="371">
        <f t="shared" si="0"/>
        <v>12.449145944837008</v>
      </c>
      <c r="Z21" s="382">
        <f t="shared" si="1"/>
        <v>100.2354365551317</v>
      </c>
    </row>
    <row r="22" spans="1:26" x14ac:dyDescent="0.25">
      <c r="A22" s="369" t="s">
        <v>382</v>
      </c>
      <c r="B22" s="370">
        <v>86.849160721419992</v>
      </c>
      <c r="C22" s="366">
        <v>103.75188581428998</v>
      </c>
      <c r="D22" s="366">
        <v>100.82702668954001</v>
      </c>
      <c r="E22" s="366">
        <v>118.07937371947999</v>
      </c>
      <c r="F22" s="366">
        <v>117.13226403703999</v>
      </c>
      <c r="G22" s="366">
        <v>120.56902146483</v>
      </c>
      <c r="H22" s="366">
        <v>125.43635416931001</v>
      </c>
      <c r="I22" s="366">
        <v>120.22</v>
      </c>
      <c r="J22" s="366">
        <v>122.81</v>
      </c>
      <c r="K22" s="366">
        <v>122.80655434395</v>
      </c>
      <c r="L22" s="366">
        <v>121.38543209248</v>
      </c>
      <c r="M22" s="366">
        <v>105.96437354482998</v>
      </c>
      <c r="N22" s="366">
        <v>83.629724994219984</v>
      </c>
      <c r="O22" s="366">
        <v>78.628058687799992</v>
      </c>
      <c r="P22" s="366">
        <v>83.19787024163999</v>
      </c>
      <c r="Q22" s="366">
        <v>70.823180523009995</v>
      </c>
      <c r="R22" s="366">
        <v>72.943653469110004</v>
      </c>
      <c r="S22" s="366">
        <v>205.42427215678998</v>
      </c>
      <c r="T22" s="366">
        <v>75.774969347910002</v>
      </c>
      <c r="U22" s="366">
        <v>81.571433402265782</v>
      </c>
      <c r="V22" s="366">
        <v>83.960670897759996</v>
      </c>
      <c r="W22" s="366">
        <v>84.169927062629995</v>
      </c>
      <c r="X22" s="378">
        <v>86.256111165869996</v>
      </c>
      <c r="Y22" s="371">
        <f t="shared" si="0"/>
        <v>2.4785385660221522</v>
      </c>
      <c r="Z22" s="382">
        <f t="shared" si="1"/>
        <v>13.831931451977658</v>
      </c>
    </row>
    <row r="23" spans="1:26" x14ac:dyDescent="0.25">
      <c r="A23" s="369" t="s">
        <v>383</v>
      </c>
      <c r="B23" s="370">
        <v>122.26017458307999</v>
      </c>
      <c r="C23" s="366">
        <v>167.07498539887001</v>
      </c>
      <c r="D23" s="366">
        <v>130.47943787087999</v>
      </c>
      <c r="E23" s="366">
        <v>148.07880038046002</v>
      </c>
      <c r="F23" s="366">
        <v>148.57400211520002</v>
      </c>
      <c r="G23" s="366">
        <v>153.38504424497</v>
      </c>
      <c r="H23" s="366">
        <v>240.48420276508003</v>
      </c>
      <c r="I23" s="366">
        <v>226.23</v>
      </c>
      <c r="J23" s="366">
        <v>232.22</v>
      </c>
      <c r="K23" s="366">
        <v>165.52552844207997</v>
      </c>
      <c r="L23" s="366">
        <v>169.66235983815</v>
      </c>
      <c r="M23" s="366">
        <v>118.86799974674993</v>
      </c>
      <c r="N23" s="366">
        <v>113.49904362649998</v>
      </c>
      <c r="O23" s="366">
        <v>128.43287667874998</v>
      </c>
      <c r="P23" s="366">
        <v>127.12324404186994</v>
      </c>
      <c r="Q23" s="366">
        <v>101.89296647674004</v>
      </c>
      <c r="R23" s="366">
        <v>132.55318887653999</v>
      </c>
      <c r="S23" s="366">
        <v>269.53990233098995</v>
      </c>
      <c r="T23" s="366">
        <v>150.14092381286002</v>
      </c>
      <c r="U23" s="366">
        <v>146.01436179115322</v>
      </c>
      <c r="V23" s="366">
        <v>171.14350953470998</v>
      </c>
      <c r="W23" s="366">
        <v>177.78771307797001</v>
      </c>
      <c r="X23" s="378">
        <v>187.89116642928002</v>
      </c>
      <c r="Y23" s="371">
        <f t="shared" si="0"/>
        <v>5.682874916602966</v>
      </c>
      <c r="Z23" s="382">
        <f t="shared" si="1"/>
        <v>25.143206567366661</v>
      </c>
    </row>
    <row r="24" spans="1:26" x14ac:dyDescent="0.25">
      <c r="A24" s="369" t="s">
        <v>384</v>
      </c>
      <c r="B24" s="370">
        <v>12.381875902799999</v>
      </c>
      <c r="C24" s="366">
        <v>18.236507401210002</v>
      </c>
      <c r="D24" s="366">
        <v>11.703554555669999</v>
      </c>
      <c r="E24" s="366">
        <v>13.649095178299998</v>
      </c>
      <c r="F24" s="366">
        <v>13.27791350241</v>
      </c>
      <c r="G24" s="366">
        <v>12.448813517699996</v>
      </c>
      <c r="H24" s="366">
        <v>13.575838116400002</v>
      </c>
      <c r="I24" s="366">
        <v>12.61</v>
      </c>
      <c r="J24" s="366">
        <v>19.940000000000001</v>
      </c>
      <c r="K24" s="366">
        <v>18.062029138080003</v>
      </c>
      <c r="L24" s="366">
        <v>18.737614458920007</v>
      </c>
      <c r="M24" s="366">
        <v>12.933019603300005</v>
      </c>
      <c r="N24" s="366">
        <v>9.532064584899981</v>
      </c>
      <c r="O24" s="366">
        <v>35.89189719501001</v>
      </c>
      <c r="P24" s="366">
        <v>12.172677008140001</v>
      </c>
      <c r="Q24" s="366">
        <v>9.6576225117199996</v>
      </c>
      <c r="R24" s="366">
        <v>12.475798932480002</v>
      </c>
      <c r="S24" s="366">
        <v>39.537409305329994</v>
      </c>
      <c r="T24" s="366">
        <v>12.915653288040001</v>
      </c>
      <c r="U24" s="366">
        <v>28.69069007674484</v>
      </c>
      <c r="V24" s="366">
        <v>32.574055248459999</v>
      </c>
      <c r="W24" s="366">
        <v>34.108056654429994</v>
      </c>
      <c r="X24" s="378">
        <v>34.88942627094</v>
      </c>
      <c r="Y24" s="371">
        <f t="shared" si="0"/>
        <v>2.2908652475470785</v>
      </c>
      <c r="Z24" s="382">
        <f t="shared" si="1"/>
        <v>170.13288056631163</v>
      </c>
    </row>
    <row r="25" spans="1:26" x14ac:dyDescent="0.25">
      <c r="A25" s="369" t="s">
        <v>385</v>
      </c>
      <c r="B25" s="370">
        <v>7.5943925698900001</v>
      </c>
      <c r="C25" s="366">
        <v>6.8357244818299998</v>
      </c>
      <c r="D25" s="366">
        <v>35.700894444710009</v>
      </c>
      <c r="E25" s="366">
        <v>18.552919245520005</v>
      </c>
      <c r="F25" s="366">
        <v>18.354305603209998</v>
      </c>
      <c r="G25" s="366">
        <v>17.811039789309998</v>
      </c>
      <c r="H25" s="366">
        <v>18.154744962150001</v>
      </c>
      <c r="I25" s="366">
        <v>17.739999999999998</v>
      </c>
      <c r="J25" s="366">
        <v>17.03</v>
      </c>
      <c r="K25" s="366">
        <v>25.289352934860005</v>
      </c>
      <c r="L25" s="366">
        <v>25.253833855650001</v>
      </c>
      <c r="M25" s="366">
        <v>29.669296348220001</v>
      </c>
      <c r="N25" s="366">
        <v>23.198016617219999</v>
      </c>
      <c r="O25" s="366">
        <v>13.631854635509999</v>
      </c>
      <c r="P25" s="366">
        <v>22.795270048679996</v>
      </c>
      <c r="Q25" s="366">
        <v>22.489158616670011</v>
      </c>
      <c r="R25" s="366">
        <v>22.408825876789997</v>
      </c>
      <c r="S25" s="366">
        <v>13.05580545215</v>
      </c>
      <c r="T25" s="366">
        <v>24.5843384856</v>
      </c>
      <c r="U25" s="366">
        <v>24.836160704780063</v>
      </c>
      <c r="V25" s="366">
        <v>24.315995696680002</v>
      </c>
      <c r="W25" s="366">
        <v>23.754811296329997</v>
      </c>
      <c r="X25" s="378">
        <v>25.421463720799998</v>
      </c>
      <c r="Y25" s="371">
        <f t="shared" si="0"/>
        <v>7.0160625722482219</v>
      </c>
      <c r="Z25" s="382">
        <f t="shared" si="1"/>
        <v>3.4051159671851052</v>
      </c>
    </row>
    <row r="26" spans="1:26" x14ac:dyDescent="0.25">
      <c r="A26" s="369" t="s">
        <v>386</v>
      </c>
      <c r="B26" s="370">
        <v>12.937372290489998</v>
      </c>
      <c r="C26" s="366">
        <v>47.643878935470006</v>
      </c>
      <c r="D26" s="366">
        <v>14.865002022730001</v>
      </c>
      <c r="E26" s="366">
        <v>14.065122959790001</v>
      </c>
      <c r="F26" s="366">
        <v>14.660846122500001</v>
      </c>
      <c r="G26" s="366">
        <v>37.122373268659999</v>
      </c>
      <c r="H26" s="366">
        <v>39.611325853190003</v>
      </c>
      <c r="I26" s="366">
        <v>35.78</v>
      </c>
      <c r="J26" s="366">
        <v>37.549999999999997</v>
      </c>
      <c r="K26" s="366">
        <v>48.577277728959992</v>
      </c>
      <c r="L26" s="366">
        <v>47.983119243660013</v>
      </c>
      <c r="M26" s="366">
        <v>70.063336413260004</v>
      </c>
      <c r="N26" s="366">
        <v>45.193746609380007</v>
      </c>
      <c r="O26" s="366">
        <v>57.027601576660004</v>
      </c>
      <c r="P26" s="366">
        <v>47.06947243122999</v>
      </c>
      <c r="Q26" s="366">
        <v>47.423966917009999</v>
      </c>
      <c r="R26" s="366">
        <v>52.38340612495</v>
      </c>
      <c r="S26" s="366">
        <v>116.19474947484002</v>
      </c>
      <c r="T26" s="366">
        <v>88.307043608099988</v>
      </c>
      <c r="U26" s="366">
        <v>101.20768806312788</v>
      </c>
      <c r="V26" s="366">
        <v>95.037697638889995</v>
      </c>
      <c r="W26" s="366">
        <v>92.851952083989985</v>
      </c>
      <c r="X26" s="378">
        <v>101.02782143873999</v>
      </c>
      <c r="Y26" s="371">
        <f t="shared" si="0"/>
        <v>8.8052746024708846</v>
      </c>
      <c r="Z26" s="382">
        <f t="shared" si="1"/>
        <v>14.405167822279113</v>
      </c>
    </row>
    <row r="27" spans="1:26" x14ac:dyDescent="0.25">
      <c r="A27" s="369" t="s">
        <v>387</v>
      </c>
      <c r="B27" s="370">
        <v>45.201050069410002</v>
      </c>
      <c r="C27" s="366">
        <v>46.522256776900001</v>
      </c>
      <c r="D27" s="366">
        <v>42.125356168550006</v>
      </c>
      <c r="E27" s="366">
        <v>59.864040772780008</v>
      </c>
      <c r="F27" s="366">
        <v>60.247592353270001</v>
      </c>
      <c r="G27" s="366">
        <v>62.209638528169997</v>
      </c>
      <c r="H27" s="366">
        <v>54.348136481239997</v>
      </c>
      <c r="I27" s="366">
        <v>49.86</v>
      </c>
      <c r="J27" s="366">
        <v>66.22</v>
      </c>
      <c r="K27" s="366">
        <v>65.155065105160006</v>
      </c>
      <c r="L27" s="366">
        <v>41.50688043033</v>
      </c>
      <c r="M27" s="366">
        <v>26.146304845760003</v>
      </c>
      <c r="N27" s="366">
        <v>61.037222835940007</v>
      </c>
      <c r="O27" s="366">
        <v>55.579841173630001</v>
      </c>
      <c r="P27" s="366">
        <v>44.19421087205999</v>
      </c>
      <c r="Q27" s="366">
        <v>44.329822546430009</v>
      </c>
      <c r="R27" s="366">
        <v>56.314262906219994</v>
      </c>
      <c r="S27" s="366">
        <v>59.758329033279999</v>
      </c>
      <c r="T27" s="366">
        <v>55.155211689549994</v>
      </c>
      <c r="U27" s="366">
        <v>58.261902762522084</v>
      </c>
      <c r="V27" s="366">
        <v>66.220016598569998</v>
      </c>
      <c r="W27" s="366">
        <v>71.396693489939992</v>
      </c>
      <c r="X27" s="378">
        <v>73.923322772960006</v>
      </c>
      <c r="Y27" s="371">
        <f t="shared" si="0"/>
        <v>3.5388603582545795</v>
      </c>
      <c r="Z27" s="382">
        <f t="shared" si="1"/>
        <v>34.027810806074598</v>
      </c>
    </row>
    <row r="28" spans="1:26" x14ac:dyDescent="0.25">
      <c r="A28" s="369" t="s">
        <v>388</v>
      </c>
      <c r="B28" s="370">
        <v>10604.613357288508</v>
      </c>
      <c r="C28" s="366">
        <v>10372.131419231153</v>
      </c>
      <c r="D28" s="366">
        <v>10359.68738169284</v>
      </c>
      <c r="E28" s="366">
        <v>10390.261210356124</v>
      </c>
      <c r="F28" s="366">
        <v>10351.218333827412</v>
      </c>
      <c r="G28" s="366">
        <v>12432.241161556487</v>
      </c>
      <c r="H28" s="366">
        <v>13084.809557546467</v>
      </c>
      <c r="I28" s="366">
        <v>12964.24190406064</v>
      </c>
      <c r="J28" s="366">
        <v>12861.908586985821</v>
      </c>
      <c r="K28" s="366">
        <v>12609.557379823562</v>
      </c>
      <c r="L28" s="366">
        <v>12708.487577160269</v>
      </c>
      <c r="M28" s="366">
        <v>12865.670014211228</v>
      </c>
      <c r="N28" s="366">
        <v>12599.577764162694</v>
      </c>
      <c r="O28" s="366">
        <v>12184.226822352261</v>
      </c>
      <c r="P28" s="366">
        <v>12837.77854416397</v>
      </c>
      <c r="Q28" s="366">
        <v>12338.985635874389</v>
      </c>
      <c r="R28" s="366">
        <v>12432.570569905944</v>
      </c>
      <c r="S28" s="366">
        <v>11237.418363206307</v>
      </c>
      <c r="T28" s="366">
        <v>13286.284996825903</v>
      </c>
      <c r="U28" s="366">
        <v>13903.667118356823</v>
      </c>
      <c r="V28" s="366">
        <v>14610.073078774572</v>
      </c>
      <c r="W28" s="366">
        <v>14920.491023465196</v>
      </c>
      <c r="X28" s="378">
        <v>15128.122823123409</v>
      </c>
      <c r="Y28" s="371">
        <f t="shared" si="0"/>
        <v>1.3915882482129711</v>
      </c>
      <c r="Z28" s="382">
        <f t="shared" si="1"/>
        <v>13.862699970213804</v>
      </c>
    </row>
    <row r="29" spans="1:26" x14ac:dyDescent="0.25">
      <c r="A29" s="369" t="s">
        <v>389</v>
      </c>
      <c r="B29" s="370">
        <v>18.216315407420002</v>
      </c>
      <c r="C29" s="366">
        <v>19.640226846200001</v>
      </c>
      <c r="D29" s="366">
        <v>21.70838507929</v>
      </c>
      <c r="E29" s="366">
        <v>29.328557946340005</v>
      </c>
      <c r="F29" s="366">
        <v>28.099293716390001</v>
      </c>
      <c r="G29" s="366">
        <v>27.922578344720002</v>
      </c>
      <c r="H29" s="366">
        <v>26.051112239840005</v>
      </c>
      <c r="I29" s="366">
        <v>19.47</v>
      </c>
      <c r="J29" s="366">
        <v>19.91</v>
      </c>
      <c r="K29" s="366">
        <v>29.83888959878</v>
      </c>
      <c r="L29" s="366">
        <v>30.091603891150001</v>
      </c>
      <c r="M29" s="366">
        <v>16.19507797947</v>
      </c>
      <c r="N29" s="366">
        <v>14.739483958939999</v>
      </c>
      <c r="O29" s="366">
        <v>14.218756511690003</v>
      </c>
      <c r="P29" s="366">
        <v>24.190321343499999</v>
      </c>
      <c r="Q29" s="366">
        <v>23.170563048950005</v>
      </c>
      <c r="R29" s="366">
        <v>23.519564772370003</v>
      </c>
      <c r="S29" s="366">
        <v>17.53012063157</v>
      </c>
      <c r="T29" s="366">
        <v>14.93728820408</v>
      </c>
      <c r="U29" s="366">
        <v>26.75415120995698</v>
      </c>
      <c r="V29" s="366">
        <v>29.680650027519995</v>
      </c>
      <c r="W29" s="366">
        <v>28.947331581449998</v>
      </c>
      <c r="X29" s="378">
        <v>34.661905976810004</v>
      </c>
      <c r="Y29" s="371">
        <f t="shared" si="0"/>
        <v>19.741282125714189</v>
      </c>
      <c r="Z29" s="382">
        <f t="shared" si="1"/>
        <v>132.04952266598423</v>
      </c>
    </row>
    <row r="30" spans="1:26" x14ac:dyDescent="0.25">
      <c r="A30" s="369" t="s">
        <v>390</v>
      </c>
      <c r="B30" s="370">
        <v>49.584552653290004</v>
      </c>
      <c r="C30" s="366">
        <v>66.51420541169</v>
      </c>
      <c r="D30" s="366">
        <v>52.864744460250002</v>
      </c>
      <c r="E30" s="366">
        <v>52.465146524189997</v>
      </c>
      <c r="F30" s="366">
        <v>61.387514281880001</v>
      </c>
      <c r="G30" s="366">
        <v>76.578523169299984</v>
      </c>
      <c r="H30" s="366">
        <v>73.643859320800004</v>
      </c>
      <c r="I30" s="366">
        <v>71.78</v>
      </c>
      <c r="J30" s="366">
        <v>71.22</v>
      </c>
      <c r="K30" s="366">
        <v>67.018165503109998</v>
      </c>
      <c r="L30" s="366">
        <v>62.283639604759998</v>
      </c>
      <c r="M30" s="366">
        <v>35.111914759099996</v>
      </c>
      <c r="N30" s="366">
        <v>44.179888858600009</v>
      </c>
      <c r="O30" s="366">
        <v>43.063795099269996</v>
      </c>
      <c r="P30" s="366">
        <v>38.27533798699001</v>
      </c>
      <c r="Q30" s="366">
        <v>39.564690262330011</v>
      </c>
      <c r="R30" s="366">
        <v>32.556134464819998</v>
      </c>
      <c r="S30" s="366">
        <v>33.627981374500003</v>
      </c>
      <c r="T30" s="366">
        <v>37.851207802760008</v>
      </c>
      <c r="U30" s="366">
        <v>44.21234850286001</v>
      </c>
      <c r="V30" s="366">
        <v>51.266576781890002</v>
      </c>
      <c r="W30" s="366">
        <v>51.840601550200006</v>
      </c>
      <c r="X30" s="378">
        <v>63.259314121309991</v>
      </c>
      <c r="Y30" s="371">
        <f t="shared" si="0"/>
        <v>22.026581925467511</v>
      </c>
      <c r="Z30" s="382">
        <f t="shared" si="1"/>
        <v>67.126276262965888</v>
      </c>
    </row>
    <row r="31" spans="1:26" x14ac:dyDescent="0.25">
      <c r="A31" s="369" t="s">
        <v>391</v>
      </c>
      <c r="B31" s="370">
        <v>124.57955714236</v>
      </c>
      <c r="C31" s="366">
        <v>141.52045172303002</v>
      </c>
      <c r="D31" s="366">
        <v>114.80866069041998</v>
      </c>
      <c r="E31" s="366">
        <v>112.87060618127998</v>
      </c>
      <c r="F31" s="366">
        <v>113.09256551974998</v>
      </c>
      <c r="G31" s="366">
        <v>110.49508285204998</v>
      </c>
      <c r="H31" s="366">
        <v>98.034550148699978</v>
      </c>
      <c r="I31" s="366">
        <v>92.8</v>
      </c>
      <c r="J31" s="366">
        <v>89.23</v>
      </c>
      <c r="K31" s="366">
        <v>98.677080569579999</v>
      </c>
      <c r="L31" s="366">
        <v>98.236709882250011</v>
      </c>
      <c r="M31" s="366">
        <v>92.463178856990012</v>
      </c>
      <c r="N31" s="366">
        <v>79.616438853710008</v>
      </c>
      <c r="O31" s="366">
        <v>128.48109800671003</v>
      </c>
      <c r="P31" s="366">
        <v>110.64311329121999</v>
      </c>
      <c r="Q31" s="366">
        <v>102.37500816812994</v>
      </c>
      <c r="R31" s="366">
        <v>99.965610220930003</v>
      </c>
      <c r="S31" s="366">
        <v>137.66515144499996</v>
      </c>
      <c r="T31" s="366">
        <v>117.35052339038999</v>
      </c>
      <c r="U31" s="366">
        <v>113.52232435677</v>
      </c>
      <c r="V31" s="366">
        <v>114.16891493926001</v>
      </c>
      <c r="W31" s="366">
        <v>119.04029664252997</v>
      </c>
      <c r="X31" s="378">
        <v>118.74048705995</v>
      </c>
      <c r="Y31" s="371">
        <f t="shared" si="0"/>
        <v>-0.25185554054882447</v>
      </c>
      <c r="Z31" s="382">
        <f t="shared" si="1"/>
        <v>1.1844545975615393</v>
      </c>
    </row>
    <row r="32" spans="1:26" x14ac:dyDescent="0.25">
      <c r="A32" s="369" t="s">
        <v>392</v>
      </c>
      <c r="B32" s="370">
        <v>50.580263089180001</v>
      </c>
      <c r="C32" s="366">
        <v>55.112104751890008</v>
      </c>
      <c r="D32" s="366">
        <v>50.885590785829997</v>
      </c>
      <c r="E32" s="366">
        <v>75.769374260799992</v>
      </c>
      <c r="F32" s="366">
        <v>73.007573863090002</v>
      </c>
      <c r="G32" s="366">
        <v>68.744502831749998</v>
      </c>
      <c r="H32" s="366">
        <v>66.248397981709999</v>
      </c>
      <c r="I32" s="366">
        <v>69.540000000000006</v>
      </c>
      <c r="J32" s="366">
        <v>65.56</v>
      </c>
      <c r="K32" s="366">
        <v>68.387525919430004</v>
      </c>
      <c r="L32" s="366">
        <v>65.653772773319986</v>
      </c>
      <c r="M32" s="366">
        <v>73.87830986761999</v>
      </c>
      <c r="N32" s="366">
        <v>68.608369052539999</v>
      </c>
      <c r="O32" s="366">
        <v>58.180210615229996</v>
      </c>
      <c r="P32" s="366">
        <v>77.87201405047999</v>
      </c>
      <c r="Q32" s="366">
        <v>73.845836462770052</v>
      </c>
      <c r="R32" s="366">
        <v>68.423386040899999</v>
      </c>
      <c r="S32" s="366">
        <v>513.98032298216003</v>
      </c>
      <c r="T32" s="366">
        <v>85.933566193660013</v>
      </c>
      <c r="U32" s="366">
        <v>93.593037930150004</v>
      </c>
      <c r="V32" s="366">
        <v>89.962677091169994</v>
      </c>
      <c r="W32" s="366">
        <v>89.551056084319995</v>
      </c>
      <c r="X32" s="378">
        <v>96.703962736330013</v>
      </c>
      <c r="Y32" s="371">
        <f t="shared" si="0"/>
        <v>7.987517919693703</v>
      </c>
      <c r="Z32" s="382">
        <f t="shared" si="1"/>
        <v>12.533398786683444</v>
      </c>
    </row>
    <row r="33" spans="1:26" x14ac:dyDescent="0.25">
      <c r="A33" s="369" t="s">
        <v>393</v>
      </c>
      <c r="B33" s="370">
        <v>100.29323760617999</v>
      </c>
      <c r="C33" s="366">
        <v>108.72950438277996</v>
      </c>
      <c r="D33" s="366">
        <v>66.825189685760009</v>
      </c>
      <c r="E33" s="366">
        <v>60.746411688079988</v>
      </c>
      <c r="F33" s="366">
        <v>69.975088887449999</v>
      </c>
      <c r="G33" s="366">
        <v>68.69825954961</v>
      </c>
      <c r="H33" s="366">
        <v>61.407501773180002</v>
      </c>
      <c r="I33" s="366">
        <v>55.87</v>
      </c>
      <c r="J33" s="366">
        <v>55.28</v>
      </c>
      <c r="K33" s="366">
        <v>76.375653277200001</v>
      </c>
      <c r="L33" s="366">
        <v>53.000434387079999</v>
      </c>
      <c r="M33" s="366">
        <v>59.11993144537</v>
      </c>
      <c r="N33" s="366">
        <v>50.091584780150008</v>
      </c>
      <c r="O33" s="366">
        <v>65.608000940089994</v>
      </c>
      <c r="P33" s="366">
        <v>64.568133013269986</v>
      </c>
      <c r="Q33" s="366">
        <v>66.366664634009993</v>
      </c>
      <c r="R33" s="366">
        <v>68.244932802059992</v>
      </c>
      <c r="S33" s="366">
        <v>69.489093303979999</v>
      </c>
      <c r="T33" s="366">
        <v>71.586742898300002</v>
      </c>
      <c r="U33" s="366">
        <v>73.917535271314819</v>
      </c>
      <c r="V33" s="366">
        <v>73.508400881589992</v>
      </c>
      <c r="W33" s="366">
        <v>66.517198759279992</v>
      </c>
      <c r="X33" s="378">
        <v>66.044936521319997</v>
      </c>
      <c r="Y33" s="371">
        <f t="shared" si="0"/>
        <v>-0.709985156875099</v>
      </c>
      <c r="Z33" s="382">
        <f t="shared" si="1"/>
        <v>-7.741386397273299</v>
      </c>
    </row>
    <row r="34" spans="1:26" x14ac:dyDescent="0.25">
      <c r="A34" s="369" t="s">
        <v>394</v>
      </c>
      <c r="B34" s="370">
        <v>135.8671783824</v>
      </c>
      <c r="C34" s="366">
        <v>156.55358798435</v>
      </c>
      <c r="D34" s="366">
        <v>166.61819915728998</v>
      </c>
      <c r="E34" s="366">
        <v>165.55910463661002</v>
      </c>
      <c r="F34" s="366">
        <v>179.13446569322997</v>
      </c>
      <c r="G34" s="366">
        <v>185.84629947163995</v>
      </c>
      <c r="H34" s="366">
        <v>296.02741794897997</v>
      </c>
      <c r="I34" s="366">
        <v>285.2</v>
      </c>
      <c r="J34" s="366">
        <v>288.10000000000002</v>
      </c>
      <c r="K34" s="366">
        <v>147.45826387414002</v>
      </c>
      <c r="L34" s="366">
        <v>162.96272705888003</v>
      </c>
      <c r="M34" s="366">
        <v>153.24126567431998</v>
      </c>
      <c r="N34" s="366">
        <v>170.81357605124001</v>
      </c>
      <c r="O34" s="366">
        <v>133.41633551786998</v>
      </c>
      <c r="P34" s="366">
        <v>140.80748000612999</v>
      </c>
      <c r="Q34" s="366">
        <v>144.5710960117201</v>
      </c>
      <c r="R34" s="366">
        <v>142.89947402643</v>
      </c>
      <c r="S34" s="366">
        <v>220.22180395680999</v>
      </c>
      <c r="T34" s="366">
        <v>179.82564604368997</v>
      </c>
      <c r="U34" s="366">
        <v>177.7261075034744</v>
      </c>
      <c r="V34" s="366">
        <v>188.17042298460998</v>
      </c>
      <c r="W34" s="366">
        <v>198.08128400280003</v>
      </c>
      <c r="X34" s="378">
        <v>208.81535681286996</v>
      </c>
      <c r="Y34" s="371">
        <f t="shared" si="0"/>
        <v>5.4190242476003929</v>
      </c>
      <c r="Z34" s="382">
        <f t="shared" si="1"/>
        <v>16.121010215715685</v>
      </c>
    </row>
    <row r="35" spans="1:26" x14ac:dyDescent="0.25">
      <c r="A35" s="369" t="s">
        <v>395</v>
      </c>
      <c r="B35" s="370">
        <v>74.260488233490008</v>
      </c>
      <c r="C35" s="366">
        <v>61.699430679070012</v>
      </c>
      <c r="D35" s="366">
        <v>35.252051778339997</v>
      </c>
      <c r="E35" s="366">
        <v>39.350973075719999</v>
      </c>
      <c r="F35" s="366">
        <v>48.653731003050012</v>
      </c>
      <c r="G35" s="366">
        <v>53.321783695460006</v>
      </c>
      <c r="H35" s="366">
        <v>50.470624636159997</v>
      </c>
      <c r="I35" s="366">
        <v>56.37</v>
      </c>
      <c r="J35" s="366">
        <v>59.22</v>
      </c>
      <c r="K35" s="366">
        <v>58.073486006039985</v>
      </c>
      <c r="L35" s="366">
        <v>55.223330971919999</v>
      </c>
      <c r="M35" s="366">
        <v>31.093978648490001</v>
      </c>
      <c r="N35" s="366">
        <v>53.289029894119999</v>
      </c>
      <c r="O35" s="366">
        <v>58.618574916369987</v>
      </c>
      <c r="P35" s="366">
        <v>54.654915572669992</v>
      </c>
      <c r="Q35" s="366">
        <v>48.226242652319975</v>
      </c>
      <c r="R35" s="366">
        <v>50.802168569050004</v>
      </c>
      <c r="S35" s="366">
        <v>66.664482334370007</v>
      </c>
      <c r="T35" s="366">
        <v>54.012847542780001</v>
      </c>
      <c r="U35" s="366">
        <v>63.506567386276757</v>
      </c>
      <c r="V35" s="366">
        <v>73.198240165050009</v>
      </c>
      <c r="W35" s="366">
        <v>69.092282756359992</v>
      </c>
      <c r="X35" s="378">
        <v>75.428354877580006</v>
      </c>
      <c r="Y35" s="371">
        <f t="shared" si="0"/>
        <v>9.1704483749117021</v>
      </c>
      <c r="Z35" s="382">
        <f t="shared" si="1"/>
        <v>39.648913747489793</v>
      </c>
    </row>
    <row r="36" spans="1:26" x14ac:dyDescent="0.25">
      <c r="A36" s="369" t="s">
        <v>396</v>
      </c>
      <c r="B36" s="370">
        <v>636.90501667379976</v>
      </c>
      <c r="C36" s="366">
        <v>639.22515191822993</v>
      </c>
      <c r="D36" s="366">
        <v>636.94435003827994</v>
      </c>
      <c r="E36" s="366">
        <v>667.27624673598007</v>
      </c>
      <c r="F36" s="366">
        <v>645.03170875825003</v>
      </c>
      <c r="G36" s="366">
        <v>766.00098658514014</v>
      </c>
      <c r="H36" s="366">
        <v>742.41488229478</v>
      </c>
      <c r="I36" s="366">
        <v>731.6</v>
      </c>
      <c r="J36" s="366">
        <v>663.23</v>
      </c>
      <c r="K36" s="366">
        <v>758.78631637039018</v>
      </c>
      <c r="L36" s="366">
        <v>775.39982587713018</v>
      </c>
      <c r="M36" s="366">
        <v>635.10229477123971</v>
      </c>
      <c r="N36" s="366">
        <v>759.5297395417</v>
      </c>
      <c r="O36" s="366">
        <v>609.96828812027991</v>
      </c>
      <c r="P36" s="366">
        <v>722.38766899766983</v>
      </c>
      <c r="Q36" s="366">
        <v>731.70346968612978</v>
      </c>
      <c r="R36" s="366">
        <v>747.21600890638013</v>
      </c>
      <c r="S36" s="366">
        <v>571.08359545374003</v>
      </c>
      <c r="T36" s="366">
        <v>694.40019401578002</v>
      </c>
      <c r="U36" s="366">
        <v>768.05971843188001</v>
      </c>
      <c r="V36" s="366">
        <v>876.00016402475001</v>
      </c>
      <c r="W36" s="366">
        <v>861.72103218316988</v>
      </c>
      <c r="X36" s="378">
        <v>977.05622757148012</v>
      </c>
      <c r="Y36" s="371">
        <f t="shared" si="0"/>
        <v>13.384284598010632</v>
      </c>
      <c r="Z36" s="382">
        <f t="shared" si="1"/>
        <v>40.705062583734943</v>
      </c>
    </row>
    <row r="37" spans="1:26" x14ac:dyDescent="0.25">
      <c r="A37" s="369" t="s">
        <v>397</v>
      </c>
      <c r="B37" s="370">
        <v>15.050649212940002</v>
      </c>
      <c r="C37" s="366">
        <v>14.323372793880001</v>
      </c>
      <c r="D37" s="366">
        <v>13.10507250703</v>
      </c>
      <c r="E37" s="366">
        <v>15.392579761</v>
      </c>
      <c r="F37" s="366">
        <v>19.126036862850004</v>
      </c>
      <c r="G37" s="366">
        <v>29.207348822219995</v>
      </c>
      <c r="H37" s="366">
        <v>28.725682749560004</v>
      </c>
      <c r="I37" s="366">
        <v>28.24</v>
      </c>
      <c r="J37" s="366">
        <v>33.909999999999997</v>
      </c>
      <c r="K37" s="366">
        <v>41.268959310370001</v>
      </c>
      <c r="L37" s="366">
        <v>48.366594222109988</v>
      </c>
      <c r="M37" s="366">
        <v>46.313663313079999</v>
      </c>
      <c r="N37" s="366">
        <v>53.200191121489986</v>
      </c>
      <c r="O37" s="366">
        <v>32.289049438220005</v>
      </c>
      <c r="P37" s="366">
        <v>40.079426844669996</v>
      </c>
      <c r="Q37" s="366">
        <v>39.703471792570006</v>
      </c>
      <c r="R37" s="366">
        <v>37.88911101723</v>
      </c>
      <c r="S37" s="366">
        <v>34.607674909419998</v>
      </c>
      <c r="T37" s="366">
        <v>42.975277664579998</v>
      </c>
      <c r="U37" s="366">
        <v>46.229208661644805</v>
      </c>
      <c r="V37" s="366">
        <v>43.378262822830003</v>
      </c>
      <c r="W37" s="366">
        <v>47.707080774219996</v>
      </c>
      <c r="X37" s="378">
        <v>62.526905663399994</v>
      </c>
      <c r="Y37" s="371">
        <f t="shared" si="0"/>
        <v>31.064203989585444</v>
      </c>
      <c r="Z37" s="382">
        <f t="shared" si="1"/>
        <v>45.495059162664461</v>
      </c>
    </row>
    <row r="38" spans="1:26" x14ac:dyDescent="0.25">
      <c r="A38" s="369" t="s">
        <v>398</v>
      </c>
      <c r="B38" s="370">
        <v>21.895190084269995</v>
      </c>
      <c r="C38" s="366">
        <v>21.608900781989998</v>
      </c>
      <c r="D38" s="366">
        <v>11.047859606869999</v>
      </c>
      <c r="E38" s="366">
        <v>28.340706396980003</v>
      </c>
      <c r="F38" s="366">
        <v>32.45554394122</v>
      </c>
      <c r="G38" s="366">
        <v>33.55103359852</v>
      </c>
      <c r="H38" s="366">
        <v>31.95807808296</v>
      </c>
      <c r="I38" s="366">
        <v>29.71</v>
      </c>
      <c r="J38" s="366">
        <v>33.33</v>
      </c>
      <c r="K38" s="366">
        <v>34.908928200220004</v>
      </c>
      <c r="L38" s="366">
        <v>31.848380157350004</v>
      </c>
      <c r="M38" s="366">
        <v>50.057077615840001</v>
      </c>
      <c r="N38" s="366">
        <v>25.520212489330003</v>
      </c>
      <c r="O38" s="366">
        <v>33.415150995739999</v>
      </c>
      <c r="P38" s="366">
        <v>27.113064156330001</v>
      </c>
      <c r="Q38" s="366">
        <v>32.891419414659993</v>
      </c>
      <c r="R38" s="366">
        <v>34.714243543359999</v>
      </c>
      <c r="S38" s="366">
        <v>52.778357433340005</v>
      </c>
      <c r="T38" s="366">
        <v>30.637583972490003</v>
      </c>
      <c r="U38" s="366">
        <v>37.497179521459998</v>
      </c>
      <c r="V38" s="366">
        <v>50.643695535309995</v>
      </c>
      <c r="W38" s="366">
        <v>50.519667106150003</v>
      </c>
      <c r="X38" s="378">
        <v>53.408378432700005</v>
      </c>
      <c r="Y38" s="371">
        <f t="shared" si="0"/>
        <v>5.7179935894675467</v>
      </c>
      <c r="Z38" s="382">
        <f t="shared" si="1"/>
        <v>74.323074824229863</v>
      </c>
    </row>
    <row r="39" spans="1:26" x14ac:dyDescent="0.25">
      <c r="A39" s="369" t="s">
        <v>399</v>
      </c>
      <c r="B39" s="370">
        <v>3.2797015199199997</v>
      </c>
      <c r="C39" s="366">
        <v>3.0485322318400003</v>
      </c>
      <c r="D39" s="366">
        <v>4.466948018710001</v>
      </c>
      <c r="E39" s="366">
        <v>4.0102156436600005</v>
      </c>
      <c r="F39" s="366">
        <v>4.5229555468699996</v>
      </c>
      <c r="G39" s="366">
        <v>3.4999146934100001</v>
      </c>
      <c r="H39" s="366">
        <v>3.16990940125</v>
      </c>
      <c r="I39" s="366">
        <v>2.84</v>
      </c>
      <c r="J39" s="366">
        <v>1.85</v>
      </c>
      <c r="K39" s="366">
        <v>11.53153176066</v>
      </c>
      <c r="L39" s="366">
        <v>12.125906211799997</v>
      </c>
      <c r="M39" s="366">
        <v>11.272241215050002</v>
      </c>
      <c r="N39" s="366">
        <v>1.4721152414499998</v>
      </c>
      <c r="O39" s="366">
        <v>1.10485731944</v>
      </c>
      <c r="P39" s="366">
        <v>1.2009686982999999</v>
      </c>
      <c r="Q39" s="366">
        <v>11.76837552862</v>
      </c>
      <c r="R39" s="366">
        <v>12.0361432523</v>
      </c>
      <c r="S39" s="366">
        <v>1.50679335631</v>
      </c>
      <c r="T39" s="366">
        <v>11.642903855149999</v>
      </c>
      <c r="U39" s="366">
        <v>11.61720890894</v>
      </c>
      <c r="V39" s="366">
        <v>14.440335167760001</v>
      </c>
      <c r="W39" s="366">
        <v>13.860425473239999</v>
      </c>
      <c r="X39" s="378">
        <v>19.376231763310006</v>
      </c>
      <c r="Y39" s="371">
        <f t="shared" si="0"/>
        <v>39.795360544445373</v>
      </c>
      <c r="Z39" s="382">
        <f t="shared" si="1"/>
        <v>66.420954809648521</v>
      </c>
    </row>
    <row r="40" spans="1:26" x14ac:dyDescent="0.25">
      <c r="A40" s="369" t="s">
        <v>400</v>
      </c>
      <c r="B40" s="370">
        <v>28.084317256759999</v>
      </c>
      <c r="C40" s="366">
        <v>30.526416517449992</v>
      </c>
      <c r="D40" s="366">
        <v>26.137278597430001</v>
      </c>
      <c r="E40" s="366">
        <v>35.972896035770006</v>
      </c>
      <c r="F40" s="366">
        <v>34.780605458560004</v>
      </c>
      <c r="G40" s="366">
        <v>37.311912520119996</v>
      </c>
      <c r="H40" s="366">
        <v>41.186711576089998</v>
      </c>
      <c r="I40" s="366">
        <v>37.479999999999997</v>
      </c>
      <c r="J40" s="366">
        <v>41.27</v>
      </c>
      <c r="K40" s="366">
        <v>37.666514498630008</v>
      </c>
      <c r="L40" s="366">
        <v>39.610498203969996</v>
      </c>
      <c r="M40" s="366">
        <v>11.541105130369999</v>
      </c>
      <c r="N40" s="366">
        <v>38.118451461910006</v>
      </c>
      <c r="O40" s="366">
        <v>39.453850798440001</v>
      </c>
      <c r="P40" s="366">
        <v>33.217085620440002</v>
      </c>
      <c r="Q40" s="366">
        <v>22.119879421329998</v>
      </c>
      <c r="R40" s="366">
        <v>22.560299363720002</v>
      </c>
      <c r="S40" s="366">
        <v>23.397075029080003</v>
      </c>
      <c r="T40" s="366">
        <v>25.149774437600001</v>
      </c>
      <c r="U40" s="366">
        <v>63.864055249592361</v>
      </c>
      <c r="V40" s="366">
        <v>43.016280906429991</v>
      </c>
      <c r="W40" s="366">
        <v>62.526483796530002</v>
      </c>
      <c r="X40" s="378">
        <v>65.26376750384</v>
      </c>
      <c r="Y40" s="371">
        <f t="shared" si="0"/>
        <v>4.3777988799394283</v>
      </c>
      <c r="Z40" s="382">
        <f t="shared" si="1"/>
        <v>159.50040890334128</v>
      </c>
    </row>
    <row r="41" spans="1:26" s="108" customFormat="1" ht="15.75" thickBot="1" x14ac:dyDescent="0.3">
      <c r="A41" s="372" t="s">
        <v>419</v>
      </c>
      <c r="B41" s="373">
        <f>SUM(B4:B40)</f>
        <v>13455.002618425089</v>
      </c>
      <c r="C41" s="373">
        <f t="shared" ref="C41:X41" si="2">SUM(C4:C40)</f>
        <v>13501.173720219693</v>
      </c>
      <c r="D41" s="373">
        <f t="shared" si="2"/>
        <v>13082.221142372651</v>
      </c>
      <c r="E41" s="373">
        <f t="shared" si="2"/>
        <v>13354.170593872228</v>
      </c>
      <c r="F41" s="373">
        <f t="shared" si="2"/>
        <v>13344.756992945302</v>
      </c>
      <c r="G41" s="373">
        <f t="shared" si="2"/>
        <v>15677.714956201498</v>
      </c>
      <c r="H41" s="373">
        <f t="shared" si="2"/>
        <v>16556.5652660786</v>
      </c>
      <c r="I41" s="373">
        <f t="shared" si="2"/>
        <v>16293.481904060642</v>
      </c>
      <c r="J41" s="373">
        <f t="shared" si="2"/>
        <v>16180.94858698582</v>
      </c>
      <c r="K41" s="373">
        <f t="shared" si="2"/>
        <v>15908.077902335061</v>
      </c>
      <c r="L41" s="373">
        <f t="shared" si="2"/>
        <v>16028.663912781003</v>
      </c>
      <c r="M41" s="373">
        <f t="shared" si="2"/>
        <v>15953.386971255242</v>
      </c>
      <c r="N41" s="373">
        <f t="shared" si="2"/>
        <v>15627.596147504879</v>
      </c>
      <c r="O41" s="373">
        <f t="shared" si="2"/>
        <v>15570.506311779522</v>
      </c>
      <c r="P41" s="373">
        <f t="shared" si="2"/>
        <v>15848.786812813385</v>
      </c>
      <c r="Q41" s="373">
        <f t="shared" si="2"/>
        <v>15341.14052021418</v>
      </c>
      <c r="R41" s="373">
        <f t="shared" si="2"/>
        <v>15518.729241675534</v>
      </c>
      <c r="S41" s="373">
        <f t="shared" si="2"/>
        <v>15444.148692132589</v>
      </c>
      <c r="T41" s="373">
        <f t="shared" si="2"/>
        <v>16617.275337826501</v>
      </c>
      <c r="U41" s="373">
        <f t="shared" si="2"/>
        <v>17565.374526279269</v>
      </c>
      <c r="V41" s="373">
        <f t="shared" si="2"/>
        <v>18563.246082520174</v>
      </c>
      <c r="W41" s="373">
        <f t="shared" si="2"/>
        <v>18900.81870858902</v>
      </c>
      <c r="X41" s="379">
        <f t="shared" si="2"/>
        <v>19460.988118337587</v>
      </c>
      <c r="Y41" s="374">
        <f t="shared" si="0"/>
        <v>2.9637309281952509</v>
      </c>
      <c r="Z41" s="382">
        <f t="shared" si="1"/>
        <v>17.112990684085503</v>
      </c>
    </row>
    <row r="42" spans="1:26" x14ac:dyDescent="0.25">
      <c r="B42" s="371"/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80"/>
      <c r="Y42" s="371"/>
    </row>
  </sheetData>
  <mergeCells count="3">
    <mergeCell ref="B1:I1"/>
    <mergeCell ref="Y2:Y3"/>
    <mergeCell ref="Z2:Z3"/>
  </mergeCells>
  <phoneticPr fontId="6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1"/>
  <sheetViews>
    <sheetView view="pageBreakPreview" zoomScale="90" zoomScaleSheetLayoutView="90" workbookViewId="0">
      <pane xSplit="1" ySplit="3" topLeftCell="E4" activePane="bottomRight" state="frozen"/>
      <selection activeCell="IG31" sqref="IG31"/>
      <selection pane="topRight" activeCell="IG31" sqref="IG31"/>
      <selection pane="bottomLeft" activeCell="IG31" sqref="IG31"/>
      <selection pane="bottomRight" activeCell="B21" sqref="B21"/>
    </sheetView>
  </sheetViews>
  <sheetFormatPr defaultColWidth="16.42578125" defaultRowHeight="15" x14ac:dyDescent="0.25"/>
  <cols>
    <col min="1" max="1" width="18.140625" style="66" customWidth="1"/>
    <col min="2" max="7" width="18.42578125" style="66" customWidth="1"/>
    <col min="8" max="8" width="16.85546875" style="66" customWidth="1"/>
    <col min="9" max="12" width="14" style="66" customWidth="1"/>
    <col min="13" max="13" width="18.42578125" style="66" customWidth="1"/>
    <col min="14" max="15" width="14" style="66" customWidth="1"/>
    <col min="16" max="16" width="16.7109375" style="66" customWidth="1"/>
    <col min="17" max="17" width="16" style="66" customWidth="1"/>
    <col min="18" max="18" width="16.42578125" style="66" customWidth="1"/>
    <col min="19" max="19" width="13.28515625" style="66" customWidth="1"/>
    <col min="20" max="21" width="14.42578125" style="66" customWidth="1"/>
    <col min="22" max="252" width="9.140625" style="66" customWidth="1"/>
    <col min="253" max="253" width="14" style="66" customWidth="1"/>
    <col min="254" max="255" width="16.42578125" style="66"/>
    <col min="256" max="256" width="18.140625" style="66" customWidth="1"/>
    <col min="257" max="262" width="18.42578125" style="66" customWidth="1"/>
    <col min="263" max="267" width="14" style="66" customWidth="1"/>
    <col min="268" max="268" width="18.42578125" style="66" customWidth="1"/>
    <col min="269" max="272" width="14" style="66" customWidth="1"/>
    <col min="273" max="273" width="16.42578125" style="66" customWidth="1"/>
    <col min="274" max="274" width="20.5703125" style="66" customWidth="1"/>
    <col min="275" max="275" width="13.28515625" style="66" customWidth="1"/>
    <col min="276" max="277" width="14.42578125" style="66" customWidth="1"/>
    <col min="278" max="508" width="9.140625" style="66" customWidth="1"/>
    <col min="509" max="509" width="14" style="66" customWidth="1"/>
    <col min="510" max="511" width="16.42578125" style="66"/>
    <col min="512" max="512" width="18.140625" style="66" customWidth="1"/>
    <col min="513" max="518" width="18.42578125" style="66" customWidth="1"/>
    <col min="519" max="523" width="14" style="66" customWidth="1"/>
    <col min="524" max="524" width="18.42578125" style="66" customWidth="1"/>
    <col min="525" max="528" width="14" style="66" customWidth="1"/>
    <col min="529" max="529" width="16.42578125" style="66" customWidth="1"/>
    <col min="530" max="530" width="20.5703125" style="66" customWidth="1"/>
    <col min="531" max="531" width="13.28515625" style="66" customWidth="1"/>
    <col min="532" max="533" width="14.42578125" style="66" customWidth="1"/>
    <col min="534" max="764" width="9.140625" style="66" customWidth="1"/>
    <col min="765" max="765" width="14" style="66" customWidth="1"/>
    <col min="766" max="767" width="16.42578125" style="66"/>
    <col min="768" max="768" width="18.140625" style="66" customWidth="1"/>
    <col min="769" max="774" width="18.42578125" style="66" customWidth="1"/>
    <col min="775" max="779" width="14" style="66" customWidth="1"/>
    <col min="780" max="780" width="18.42578125" style="66" customWidth="1"/>
    <col min="781" max="784" width="14" style="66" customWidth="1"/>
    <col min="785" max="785" width="16.42578125" style="66" customWidth="1"/>
    <col min="786" max="786" width="20.5703125" style="66" customWidth="1"/>
    <col min="787" max="787" width="13.28515625" style="66" customWidth="1"/>
    <col min="788" max="789" width="14.42578125" style="66" customWidth="1"/>
    <col min="790" max="1020" width="9.140625" style="66" customWidth="1"/>
    <col min="1021" max="1021" width="14" style="66" customWidth="1"/>
    <col min="1022" max="1023" width="16.42578125" style="66"/>
    <col min="1024" max="1024" width="18.140625" style="66" customWidth="1"/>
    <col min="1025" max="1030" width="18.42578125" style="66" customWidth="1"/>
    <col min="1031" max="1035" width="14" style="66" customWidth="1"/>
    <col min="1036" max="1036" width="18.42578125" style="66" customWidth="1"/>
    <col min="1037" max="1040" width="14" style="66" customWidth="1"/>
    <col min="1041" max="1041" width="16.42578125" style="66" customWidth="1"/>
    <col min="1042" max="1042" width="20.5703125" style="66" customWidth="1"/>
    <col min="1043" max="1043" width="13.28515625" style="66" customWidth="1"/>
    <col min="1044" max="1045" width="14.42578125" style="66" customWidth="1"/>
    <col min="1046" max="1276" width="9.140625" style="66" customWidth="1"/>
    <col min="1277" max="1277" width="14" style="66" customWidth="1"/>
    <col min="1278" max="1279" width="16.42578125" style="66"/>
    <col min="1280" max="1280" width="18.140625" style="66" customWidth="1"/>
    <col min="1281" max="1286" width="18.42578125" style="66" customWidth="1"/>
    <col min="1287" max="1291" width="14" style="66" customWidth="1"/>
    <col min="1292" max="1292" width="18.42578125" style="66" customWidth="1"/>
    <col min="1293" max="1296" width="14" style="66" customWidth="1"/>
    <col min="1297" max="1297" width="16.42578125" style="66" customWidth="1"/>
    <col min="1298" max="1298" width="20.5703125" style="66" customWidth="1"/>
    <col min="1299" max="1299" width="13.28515625" style="66" customWidth="1"/>
    <col min="1300" max="1301" width="14.42578125" style="66" customWidth="1"/>
    <col min="1302" max="1532" width="9.140625" style="66" customWidth="1"/>
    <col min="1533" max="1533" width="14" style="66" customWidth="1"/>
    <col min="1534" max="1535" width="16.42578125" style="66"/>
    <col min="1536" max="1536" width="18.140625" style="66" customWidth="1"/>
    <col min="1537" max="1542" width="18.42578125" style="66" customWidth="1"/>
    <col min="1543" max="1547" width="14" style="66" customWidth="1"/>
    <col min="1548" max="1548" width="18.42578125" style="66" customWidth="1"/>
    <col min="1549" max="1552" width="14" style="66" customWidth="1"/>
    <col min="1553" max="1553" width="16.42578125" style="66" customWidth="1"/>
    <col min="1554" max="1554" width="20.5703125" style="66" customWidth="1"/>
    <col min="1555" max="1555" width="13.28515625" style="66" customWidth="1"/>
    <col min="1556" max="1557" width="14.42578125" style="66" customWidth="1"/>
    <col min="1558" max="1788" width="9.140625" style="66" customWidth="1"/>
    <col min="1789" max="1789" width="14" style="66" customWidth="1"/>
    <col min="1790" max="1791" width="16.42578125" style="66"/>
    <col min="1792" max="1792" width="18.140625" style="66" customWidth="1"/>
    <col min="1793" max="1798" width="18.42578125" style="66" customWidth="1"/>
    <col min="1799" max="1803" width="14" style="66" customWidth="1"/>
    <col min="1804" max="1804" width="18.42578125" style="66" customWidth="1"/>
    <col min="1805" max="1808" width="14" style="66" customWidth="1"/>
    <col min="1809" max="1809" width="16.42578125" style="66" customWidth="1"/>
    <col min="1810" max="1810" width="20.5703125" style="66" customWidth="1"/>
    <col min="1811" max="1811" width="13.28515625" style="66" customWidth="1"/>
    <col min="1812" max="1813" width="14.42578125" style="66" customWidth="1"/>
    <col min="1814" max="2044" width="9.140625" style="66" customWidth="1"/>
    <col min="2045" max="2045" width="14" style="66" customWidth="1"/>
    <col min="2046" max="2047" width="16.42578125" style="66"/>
    <col min="2048" max="2048" width="18.140625" style="66" customWidth="1"/>
    <col min="2049" max="2054" width="18.42578125" style="66" customWidth="1"/>
    <col min="2055" max="2059" width="14" style="66" customWidth="1"/>
    <col min="2060" max="2060" width="18.42578125" style="66" customWidth="1"/>
    <col min="2061" max="2064" width="14" style="66" customWidth="1"/>
    <col min="2065" max="2065" width="16.42578125" style="66" customWidth="1"/>
    <col min="2066" max="2066" width="20.5703125" style="66" customWidth="1"/>
    <col min="2067" max="2067" width="13.28515625" style="66" customWidth="1"/>
    <col min="2068" max="2069" width="14.42578125" style="66" customWidth="1"/>
    <col min="2070" max="2300" width="9.140625" style="66" customWidth="1"/>
    <col min="2301" max="2301" width="14" style="66" customWidth="1"/>
    <col min="2302" max="2303" width="16.42578125" style="66"/>
    <col min="2304" max="2304" width="18.140625" style="66" customWidth="1"/>
    <col min="2305" max="2310" width="18.42578125" style="66" customWidth="1"/>
    <col min="2311" max="2315" width="14" style="66" customWidth="1"/>
    <col min="2316" max="2316" width="18.42578125" style="66" customWidth="1"/>
    <col min="2317" max="2320" width="14" style="66" customWidth="1"/>
    <col min="2321" max="2321" width="16.42578125" style="66" customWidth="1"/>
    <col min="2322" max="2322" width="20.5703125" style="66" customWidth="1"/>
    <col min="2323" max="2323" width="13.28515625" style="66" customWidth="1"/>
    <col min="2324" max="2325" width="14.42578125" style="66" customWidth="1"/>
    <col min="2326" max="2556" width="9.140625" style="66" customWidth="1"/>
    <col min="2557" max="2557" width="14" style="66" customWidth="1"/>
    <col min="2558" max="2559" width="16.42578125" style="66"/>
    <col min="2560" max="2560" width="18.140625" style="66" customWidth="1"/>
    <col min="2561" max="2566" width="18.42578125" style="66" customWidth="1"/>
    <col min="2567" max="2571" width="14" style="66" customWidth="1"/>
    <col min="2572" max="2572" width="18.42578125" style="66" customWidth="1"/>
    <col min="2573" max="2576" width="14" style="66" customWidth="1"/>
    <col min="2577" max="2577" width="16.42578125" style="66" customWidth="1"/>
    <col min="2578" max="2578" width="20.5703125" style="66" customWidth="1"/>
    <col min="2579" max="2579" width="13.28515625" style="66" customWidth="1"/>
    <col min="2580" max="2581" width="14.42578125" style="66" customWidth="1"/>
    <col min="2582" max="2812" width="9.140625" style="66" customWidth="1"/>
    <col min="2813" max="2813" width="14" style="66" customWidth="1"/>
    <col min="2814" max="2815" width="16.42578125" style="66"/>
    <col min="2816" max="2816" width="18.140625" style="66" customWidth="1"/>
    <col min="2817" max="2822" width="18.42578125" style="66" customWidth="1"/>
    <col min="2823" max="2827" width="14" style="66" customWidth="1"/>
    <col min="2828" max="2828" width="18.42578125" style="66" customWidth="1"/>
    <col min="2829" max="2832" width="14" style="66" customWidth="1"/>
    <col min="2833" max="2833" width="16.42578125" style="66" customWidth="1"/>
    <col min="2834" max="2834" width="20.5703125" style="66" customWidth="1"/>
    <col min="2835" max="2835" width="13.28515625" style="66" customWidth="1"/>
    <col min="2836" max="2837" width="14.42578125" style="66" customWidth="1"/>
    <col min="2838" max="3068" width="9.140625" style="66" customWidth="1"/>
    <col min="3069" max="3069" width="14" style="66" customWidth="1"/>
    <col min="3070" max="3071" width="16.42578125" style="66"/>
    <col min="3072" max="3072" width="18.140625" style="66" customWidth="1"/>
    <col min="3073" max="3078" width="18.42578125" style="66" customWidth="1"/>
    <col min="3079" max="3083" width="14" style="66" customWidth="1"/>
    <col min="3084" max="3084" width="18.42578125" style="66" customWidth="1"/>
    <col min="3085" max="3088" width="14" style="66" customWidth="1"/>
    <col min="3089" max="3089" width="16.42578125" style="66" customWidth="1"/>
    <col min="3090" max="3090" width="20.5703125" style="66" customWidth="1"/>
    <col min="3091" max="3091" width="13.28515625" style="66" customWidth="1"/>
    <col min="3092" max="3093" width="14.42578125" style="66" customWidth="1"/>
    <col min="3094" max="3324" width="9.140625" style="66" customWidth="1"/>
    <col min="3325" max="3325" width="14" style="66" customWidth="1"/>
    <col min="3326" max="3327" width="16.42578125" style="66"/>
    <col min="3328" max="3328" width="18.140625" style="66" customWidth="1"/>
    <col min="3329" max="3334" width="18.42578125" style="66" customWidth="1"/>
    <col min="3335" max="3339" width="14" style="66" customWidth="1"/>
    <col min="3340" max="3340" width="18.42578125" style="66" customWidth="1"/>
    <col min="3341" max="3344" width="14" style="66" customWidth="1"/>
    <col min="3345" max="3345" width="16.42578125" style="66" customWidth="1"/>
    <col min="3346" max="3346" width="20.5703125" style="66" customWidth="1"/>
    <col min="3347" max="3347" width="13.28515625" style="66" customWidth="1"/>
    <col min="3348" max="3349" width="14.42578125" style="66" customWidth="1"/>
    <col min="3350" max="3580" width="9.140625" style="66" customWidth="1"/>
    <col min="3581" max="3581" width="14" style="66" customWidth="1"/>
    <col min="3582" max="3583" width="16.42578125" style="66"/>
    <col min="3584" max="3584" width="18.140625" style="66" customWidth="1"/>
    <col min="3585" max="3590" width="18.42578125" style="66" customWidth="1"/>
    <col min="3591" max="3595" width="14" style="66" customWidth="1"/>
    <col min="3596" max="3596" width="18.42578125" style="66" customWidth="1"/>
    <col min="3597" max="3600" width="14" style="66" customWidth="1"/>
    <col min="3601" max="3601" width="16.42578125" style="66" customWidth="1"/>
    <col min="3602" max="3602" width="20.5703125" style="66" customWidth="1"/>
    <col min="3603" max="3603" width="13.28515625" style="66" customWidth="1"/>
    <col min="3604" max="3605" width="14.42578125" style="66" customWidth="1"/>
    <col min="3606" max="3836" width="9.140625" style="66" customWidth="1"/>
    <col min="3837" max="3837" width="14" style="66" customWidth="1"/>
    <col min="3838" max="3839" width="16.42578125" style="66"/>
    <col min="3840" max="3840" width="18.140625" style="66" customWidth="1"/>
    <col min="3841" max="3846" width="18.42578125" style="66" customWidth="1"/>
    <col min="3847" max="3851" width="14" style="66" customWidth="1"/>
    <col min="3852" max="3852" width="18.42578125" style="66" customWidth="1"/>
    <col min="3853" max="3856" width="14" style="66" customWidth="1"/>
    <col min="3857" max="3857" width="16.42578125" style="66" customWidth="1"/>
    <col min="3858" max="3858" width="20.5703125" style="66" customWidth="1"/>
    <col min="3859" max="3859" width="13.28515625" style="66" customWidth="1"/>
    <col min="3860" max="3861" width="14.42578125" style="66" customWidth="1"/>
    <col min="3862" max="4092" width="9.140625" style="66" customWidth="1"/>
    <col min="4093" max="4093" width="14" style="66" customWidth="1"/>
    <col min="4094" max="4095" width="16.42578125" style="66"/>
    <col min="4096" max="4096" width="18.140625" style="66" customWidth="1"/>
    <col min="4097" max="4102" width="18.42578125" style="66" customWidth="1"/>
    <col min="4103" max="4107" width="14" style="66" customWidth="1"/>
    <col min="4108" max="4108" width="18.42578125" style="66" customWidth="1"/>
    <col min="4109" max="4112" width="14" style="66" customWidth="1"/>
    <col min="4113" max="4113" width="16.42578125" style="66" customWidth="1"/>
    <col min="4114" max="4114" width="20.5703125" style="66" customWidth="1"/>
    <col min="4115" max="4115" width="13.28515625" style="66" customWidth="1"/>
    <col min="4116" max="4117" width="14.42578125" style="66" customWidth="1"/>
    <col min="4118" max="4348" width="9.140625" style="66" customWidth="1"/>
    <col min="4349" max="4349" width="14" style="66" customWidth="1"/>
    <col min="4350" max="4351" width="16.42578125" style="66"/>
    <col min="4352" max="4352" width="18.140625" style="66" customWidth="1"/>
    <col min="4353" max="4358" width="18.42578125" style="66" customWidth="1"/>
    <col min="4359" max="4363" width="14" style="66" customWidth="1"/>
    <col min="4364" max="4364" width="18.42578125" style="66" customWidth="1"/>
    <col min="4365" max="4368" width="14" style="66" customWidth="1"/>
    <col min="4369" max="4369" width="16.42578125" style="66" customWidth="1"/>
    <col min="4370" max="4370" width="20.5703125" style="66" customWidth="1"/>
    <col min="4371" max="4371" width="13.28515625" style="66" customWidth="1"/>
    <col min="4372" max="4373" width="14.42578125" style="66" customWidth="1"/>
    <col min="4374" max="4604" width="9.140625" style="66" customWidth="1"/>
    <col min="4605" max="4605" width="14" style="66" customWidth="1"/>
    <col min="4606" max="4607" width="16.42578125" style="66"/>
    <col min="4608" max="4608" width="18.140625" style="66" customWidth="1"/>
    <col min="4609" max="4614" width="18.42578125" style="66" customWidth="1"/>
    <col min="4615" max="4619" width="14" style="66" customWidth="1"/>
    <col min="4620" max="4620" width="18.42578125" style="66" customWidth="1"/>
    <col min="4621" max="4624" width="14" style="66" customWidth="1"/>
    <col min="4625" max="4625" width="16.42578125" style="66" customWidth="1"/>
    <col min="4626" max="4626" width="20.5703125" style="66" customWidth="1"/>
    <col min="4627" max="4627" width="13.28515625" style="66" customWidth="1"/>
    <col min="4628" max="4629" width="14.42578125" style="66" customWidth="1"/>
    <col min="4630" max="4860" width="9.140625" style="66" customWidth="1"/>
    <col min="4861" max="4861" width="14" style="66" customWidth="1"/>
    <col min="4862" max="4863" width="16.42578125" style="66"/>
    <col min="4864" max="4864" width="18.140625" style="66" customWidth="1"/>
    <col min="4865" max="4870" width="18.42578125" style="66" customWidth="1"/>
    <col min="4871" max="4875" width="14" style="66" customWidth="1"/>
    <col min="4876" max="4876" width="18.42578125" style="66" customWidth="1"/>
    <col min="4877" max="4880" width="14" style="66" customWidth="1"/>
    <col min="4881" max="4881" width="16.42578125" style="66" customWidth="1"/>
    <col min="4882" max="4882" width="20.5703125" style="66" customWidth="1"/>
    <col min="4883" max="4883" width="13.28515625" style="66" customWidth="1"/>
    <col min="4884" max="4885" width="14.42578125" style="66" customWidth="1"/>
    <col min="4886" max="5116" width="9.140625" style="66" customWidth="1"/>
    <col min="5117" max="5117" width="14" style="66" customWidth="1"/>
    <col min="5118" max="5119" width="16.42578125" style="66"/>
    <col min="5120" max="5120" width="18.140625" style="66" customWidth="1"/>
    <col min="5121" max="5126" width="18.42578125" style="66" customWidth="1"/>
    <col min="5127" max="5131" width="14" style="66" customWidth="1"/>
    <col min="5132" max="5132" width="18.42578125" style="66" customWidth="1"/>
    <col min="5133" max="5136" width="14" style="66" customWidth="1"/>
    <col min="5137" max="5137" width="16.42578125" style="66" customWidth="1"/>
    <col min="5138" max="5138" width="20.5703125" style="66" customWidth="1"/>
    <col min="5139" max="5139" width="13.28515625" style="66" customWidth="1"/>
    <col min="5140" max="5141" width="14.42578125" style="66" customWidth="1"/>
    <col min="5142" max="5372" width="9.140625" style="66" customWidth="1"/>
    <col min="5373" max="5373" width="14" style="66" customWidth="1"/>
    <col min="5374" max="5375" width="16.42578125" style="66"/>
    <col min="5376" max="5376" width="18.140625" style="66" customWidth="1"/>
    <col min="5377" max="5382" width="18.42578125" style="66" customWidth="1"/>
    <col min="5383" max="5387" width="14" style="66" customWidth="1"/>
    <col min="5388" max="5388" width="18.42578125" style="66" customWidth="1"/>
    <col min="5389" max="5392" width="14" style="66" customWidth="1"/>
    <col min="5393" max="5393" width="16.42578125" style="66" customWidth="1"/>
    <col min="5394" max="5394" width="20.5703125" style="66" customWidth="1"/>
    <col min="5395" max="5395" width="13.28515625" style="66" customWidth="1"/>
    <col min="5396" max="5397" width="14.42578125" style="66" customWidth="1"/>
    <col min="5398" max="5628" width="9.140625" style="66" customWidth="1"/>
    <col min="5629" max="5629" width="14" style="66" customWidth="1"/>
    <col min="5630" max="5631" width="16.42578125" style="66"/>
    <col min="5632" max="5632" width="18.140625" style="66" customWidth="1"/>
    <col min="5633" max="5638" width="18.42578125" style="66" customWidth="1"/>
    <col min="5639" max="5643" width="14" style="66" customWidth="1"/>
    <col min="5644" max="5644" width="18.42578125" style="66" customWidth="1"/>
    <col min="5645" max="5648" width="14" style="66" customWidth="1"/>
    <col min="5649" max="5649" width="16.42578125" style="66" customWidth="1"/>
    <col min="5650" max="5650" width="20.5703125" style="66" customWidth="1"/>
    <col min="5651" max="5651" width="13.28515625" style="66" customWidth="1"/>
    <col min="5652" max="5653" width="14.42578125" style="66" customWidth="1"/>
    <col min="5654" max="5884" width="9.140625" style="66" customWidth="1"/>
    <col min="5885" max="5885" width="14" style="66" customWidth="1"/>
    <col min="5886" max="5887" width="16.42578125" style="66"/>
    <col min="5888" max="5888" width="18.140625" style="66" customWidth="1"/>
    <col min="5889" max="5894" width="18.42578125" style="66" customWidth="1"/>
    <col min="5895" max="5899" width="14" style="66" customWidth="1"/>
    <col min="5900" max="5900" width="18.42578125" style="66" customWidth="1"/>
    <col min="5901" max="5904" width="14" style="66" customWidth="1"/>
    <col min="5905" max="5905" width="16.42578125" style="66" customWidth="1"/>
    <col min="5906" max="5906" width="20.5703125" style="66" customWidth="1"/>
    <col min="5907" max="5907" width="13.28515625" style="66" customWidth="1"/>
    <col min="5908" max="5909" width="14.42578125" style="66" customWidth="1"/>
    <col min="5910" max="6140" width="9.140625" style="66" customWidth="1"/>
    <col min="6141" max="6141" width="14" style="66" customWidth="1"/>
    <col min="6142" max="6143" width="16.42578125" style="66"/>
    <col min="6144" max="6144" width="18.140625" style="66" customWidth="1"/>
    <col min="6145" max="6150" width="18.42578125" style="66" customWidth="1"/>
    <col min="6151" max="6155" width="14" style="66" customWidth="1"/>
    <col min="6156" max="6156" width="18.42578125" style="66" customWidth="1"/>
    <col min="6157" max="6160" width="14" style="66" customWidth="1"/>
    <col min="6161" max="6161" width="16.42578125" style="66" customWidth="1"/>
    <col min="6162" max="6162" width="20.5703125" style="66" customWidth="1"/>
    <col min="6163" max="6163" width="13.28515625" style="66" customWidth="1"/>
    <col min="6164" max="6165" width="14.42578125" style="66" customWidth="1"/>
    <col min="6166" max="6396" width="9.140625" style="66" customWidth="1"/>
    <col min="6397" max="6397" width="14" style="66" customWidth="1"/>
    <col min="6398" max="6399" width="16.42578125" style="66"/>
    <col min="6400" max="6400" width="18.140625" style="66" customWidth="1"/>
    <col min="6401" max="6406" width="18.42578125" style="66" customWidth="1"/>
    <col min="6407" max="6411" width="14" style="66" customWidth="1"/>
    <col min="6412" max="6412" width="18.42578125" style="66" customWidth="1"/>
    <col min="6413" max="6416" width="14" style="66" customWidth="1"/>
    <col min="6417" max="6417" width="16.42578125" style="66" customWidth="1"/>
    <col min="6418" max="6418" width="20.5703125" style="66" customWidth="1"/>
    <col min="6419" max="6419" width="13.28515625" style="66" customWidth="1"/>
    <col min="6420" max="6421" width="14.42578125" style="66" customWidth="1"/>
    <col min="6422" max="6652" width="9.140625" style="66" customWidth="1"/>
    <col min="6653" max="6653" width="14" style="66" customWidth="1"/>
    <col min="6654" max="6655" width="16.42578125" style="66"/>
    <col min="6656" max="6656" width="18.140625" style="66" customWidth="1"/>
    <col min="6657" max="6662" width="18.42578125" style="66" customWidth="1"/>
    <col min="6663" max="6667" width="14" style="66" customWidth="1"/>
    <col min="6668" max="6668" width="18.42578125" style="66" customWidth="1"/>
    <col min="6669" max="6672" width="14" style="66" customWidth="1"/>
    <col min="6673" max="6673" width="16.42578125" style="66" customWidth="1"/>
    <col min="6674" max="6674" width="20.5703125" style="66" customWidth="1"/>
    <col min="6675" max="6675" width="13.28515625" style="66" customWidth="1"/>
    <col min="6676" max="6677" width="14.42578125" style="66" customWidth="1"/>
    <col min="6678" max="6908" width="9.140625" style="66" customWidth="1"/>
    <col min="6909" max="6909" width="14" style="66" customWidth="1"/>
    <col min="6910" max="6911" width="16.42578125" style="66"/>
    <col min="6912" max="6912" width="18.140625" style="66" customWidth="1"/>
    <col min="6913" max="6918" width="18.42578125" style="66" customWidth="1"/>
    <col min="6919" max="6923" width="14" style="66" customWidth="1"/>
    <col min="6924" max="6924" width="18.42578125" style="66" customWidth="1"/>
    <col min="6925" max="6928" width="14" style="66" customWidth="1"/>
    <col min="6929" max="6929" width="16.42578125" style="66" customWidth="1"/>
    <col min="6930" max="6930" width="20.5703125" style="66" customWidth="1"/>
    <col min="6931" max="6931" width="13.28515625" style="66" customWidth="1"/>
    <col min="6932" max="6933" width="14.42578125" style="66" customWidth="1"/>
    <col min="6934" max="7164" width="9.140625" style="66" customWidth="1"/>
    <col min="7165" max="7165" width="14" style="66" customWidth="1"/>
    <col min="7166" max="7167" width="16.42578125" style="66"/>
    <col min="7168" max="7168" width="18.140625" style="66" customWidth="1"/>
    <col min="7169" max="7174" width="18.42578125" style="66" customWidth="1"/>
    <col min="7175" max="7179" width="14" style="66" customWidth="1"/>
    <col min="7180" max="7180" width="18.42578125" style="66" customWidth="1"/>
    <col min="7181" max="7184" width="14" style="66" customWidth="1"/>
    <col min="7185" max="7185" width="16.42578125" style="66" customWidth="1"/>
    <col min="7186" max="7186" width="20.5703125" style="66" customWidth="1"/>
    <col min="7187" max="7187" width="13.28515625" style="66" customWidth="1"/>
    <col min="7188" max="7189" width="14.42578125" style="66" customWidth="1"/>
    <col min="7190" max="7420" width="9.140625" style="66" customWidth="1"/>
    <col min="7421" max="7421" width="14" style="66" customWidth="1"/>
    <col min="7422" max="7423" width="16.42578125" style="66"/>
    <col min="7424" max="7424" width="18.140625" style="66" customWidth="1"/>
    <col min="7425" max="7430" width="18.42578125" style="66" customWidth="1"/>
    <col min="7431" max="7435" width="14" style="66" customWidth="1"/>
    <col min="7436" max="7436" width="18.42578125" style="66" customWidth="1"/>
    <col min="7437" max="7440" width="14" style="66" customWidth="1"/>
    <col min="7441" max="7441" width="16.42578125" style="66" customWidth="1"/>
    <col min="7442" max="7442" width="20.5703125" style="66" customWidth="1"/>
    <col min="7443" max="7443" width="13.28515625" style="66" customWidth="1"/>
    <col min="7444" max="7445" width="14.42578125" style="66" customWidth="1"/>
    <col min="7446" max="7676" width="9.140625" style="66" customWidth="1"/>
    <col min="7677" max="7677" width="14" style="66" customWidth="1"/>
    <col min="7678" max="7679" width="16.42578125" style="66"/>
    <col min="7680" max="7680" width="18.140625" style="66" customWidth="1"/>
    <col min="7681" max="7686" width="18.42578125" style="66" customWidth="1"/>
    <col min="7687" max="7691" width="14" style="66" customWidth="1"/>
    <col min="7692" max="7692" width="18.42578125" style="66" customWidth="1"/>
    <col min="7693" max="7696" width="14" style="66" customWidth="1"/>
    <col min="7697" max="7697" width="16.42578125" style="66" customWidth="1"/>
    <col min="7698" max="7698" width="20.5703125" style="66" customWidth="1"/>
    <col min="7699" max="7699" width="13.28515625" style="66" customWidth="1"/>
    <col min="7700" max="7701" width="14.42578125" style="66" customWidth="1"/>
    <col min="7702" max="7932" width="9.140625" style="66" customWidth="1"/>
    <col min="7933" max="7933" width="14" style="66" customWidth="1"/>
    <col min="7934" max="7935" width="16.42578125" style="66"/>
    <col min="7936" max="7936" width="18.140625" style="66" customWidth="1"/>
    <col min="7937" max="7942" width="18.42578125" style="66" customWidth="1"/>
    <col min="7943" max="7947" width="14" style="66" customWidth="1"/>
    <col min="7948" max="7948" width="18.42578125" style="66" customWidth="1"/>
    <col min="7949" max="7952" width="14" style="66" customWidth="1"/>
    <col min="7953" max="7953" width="16.42578125" style="66" customWidth="1"/>
    <col min="7954" max="7954" width="20.5703125" style="66" customWidth="1"/>
    <col min="7955" max="7955" width="13.28515625" style="66" customWidth="1"/>
    <col min="7956" max="7957" width="14.42578125" style="66" customWidth="1"/>
    <col min="7958" max="8188" width="9.140625" style="66" customWidth="1"/>
    <col min="8189" max="8189" width="14" style="66" customWidth="1"/>
    <col min="8190" max="8191" width="16.42578125" style="66"/>
    <col min="8192" max="8192" width="18.140625" style="66" customWidth="1"/>
    <col min="8193" max="8198" width="18.42578125" style="66" customWidth="1"/>
    <col min="8199" max="8203" width="14" style="66" customWidth="1"/>
    <col min="8204" max="8204" width="18.42578125" style="66" customWidth="1"/>
    <col min="8205" max="8208" width="14" style="66" customWidth="1"/>
    <col min="8209" max="8209" width="16.42578125" style="66" customWidth="1"/>
    <col min="8210" max="8210" width="20.5703125" style="66" customWidth="1"/>
    <col min="8211" max="8211" width="13.28515625" style="66" customWidth="1"/>
    <col min="8212" max="8213" width="14.42578125" style="66" customWidth="1"/>
    <col min="8214" max="8444" width="9.140625" style="66" customWidth="1"/>
    <col min="8445" max="8445" width="14" style="66" customWidth="1"/>
    <col min="8446" max="8447" width="16.42578125" style="66"/>
    <col min="8448" max="8448" width="18.140625" style="66" customWidth="1"/>
    <col min="8449" max="8454" width="18.42578125" style="66" customWidth="1"/>
    <col min="8455" max="8459" width="14" style="66" customWidth="1"/>
    <col min="8460" max="8460" width="18.42578125" style="66" customWidth="1"/>
    <col min="8461" max="8464" width="14" style="66" customWidth="1"/>
    <col min="8465" max="8465" width="16.42578125" style="66" customWidth="1"/>
    <col min="8466" max="8466" width="20.5703125" style="66" customWidth="1"/>
    <col min="8467" max="8467" width="13.28515625" style="66" customWidth="1"/>
    <col min="8468" max="8469" width="14.42578125" style="66" customWidth="1"/>
    <col min="8470" max="8700" width="9.140625" style="66" customWidth="1"/>
    <col min="8701" max="8701" width="14" style="66" customWidth="1"/>
    <col min="8702" max="8703" width="16.42578125" style="66"/>
    <col min="8704" max="8704" width="18.140625" style="66" customWidth="1"/>
    <col min="8705" max="8710" width="18.42578125" style="66" customWidth="1"/>
    <col min="8711" max="8715" width="14" style="66" customWidth="1"/>
    <col min="8716" max="8716" width="18.42578125" style="66" customWidth="1"/>
    <col min="8717" max="8720" width="14" style="66" customWidth="1"/>
    <col min="8721" max="8721" width="16.42578125" style="66" customWidth="1"/>
    <col min="8722" max="8722" width="20.5703125" style="66" customWidth="1"/>
    <col min="8723" max="8723" width="13.28515625" style="66" customWidth="1"/>
    <col min="8724" max="8725" width="14.42578125" style="66" customWidth="1"/>
    <col min="8726" max="8956" width="9.140625" style="66" customWidth="1"/>
    <col min="8957" max="8957" width="14" style="66" customWidth="1"/>
    <col min="8958" max="8959" width="16.42578125" style="66"/>
    <col min="8960" max="8960" width="18.140625" style="66" customWidth="1"/>
    <col min="8961" max="8966" width="18.42578125" style="66" customWidth="1"/>
    <col min="8967" max="8971" width="14" style="66" customWidth="1"/>
    <col min="8972" max="8972" width="18.42578125" style="66" customWidth="1"/>
    <col min="8973" max="8976" width="14" style="66" customWidth="1"/>
    <col min="8977" max="8977" width="16.42578125" style="66" customWidth="1"/>
    <col min="8978" max="8978" width="20.5703125" style="66" customWidth="1"/>
    <col min="8979" max="8979" width="13.28515625" style="66" customWidth="1"/>
    <col min="8980" max="8981" width="14.42578125" style="66" customWidth="1"/>
    <col min="8982" max="9212" width="9.140625" style="66" customWidth="1"/>
    <col min="9213" max="9213" width="14" style="66" customWidth="1"/>
    <col min="9214" max="9215" width="16.42578125" style="66"/>
    <col min="9216" max="9216" width="18.140625" style="66" customWidth="1"/>
    <col min="9217" max="9222" width="18.42578125" style="66" customWidth="1"/>
    <col min="9223" max="9227" width="14" style="66" customWidth="1"/>
    <col min="9228" max="9228" width="18.42578125" style="66" customWidth="1"/>
    <col min="9229" max="9232" width="14" style="66" customWidth="1"/>
    <col min="9233" max="9233" width="16.42578125" style="66" customWidth="1"/>
    <col min="9234" max="9234" width="20.5703125" style="66" customWidth="1"/>
    <col min="9235" max="9235" width="13.28515625" style="66" customWidth="1"/>
    <col min="9236" max="9237" width="14.42578125" style="66" customWidth="1"/>
    <col min="9238" max="9468" width="9.140625" style="66" customWidth="1"/>
    <col min="9469" max="9469" width="14" style="66" customWidth="1"/>
    <col min="9470" max="9471" width="16.42578125" style="66"/>
    <col min="9472" max="9472" width="18.140625" style="66" customWidth="1"/>
    <col min="9473" max="9478" width="18.42578125" style="66" customWidth="1"/>
    <col min="9479" max="9483" width="14" style="66" customWidth="1"/>
    <col min="9484" max="9484" width="18.42578125" style="66" customWidth="1"/>
    <col min="9485" max="9488" width="14" style="66" customWidth="1"/>
    <col min="9489" max="9489" width="16.42578125" style="66" customWidth="1"/>
    <col min="9490" max="9490" width="20.5703125" style="66" customWidth="1"/>
    <col min="9491" max="9491" width="13.28515625" style="66" customWidth="1"/>
    <col min="9492" max="9493" width="14.42578125" style="66" customWidth="1"/>
    <col min="9494" max="9724" width="9.140625" style="66" customWidth="1"/>
    <col min="9725" max="9725" width="14" style="66" customWidth="1"/>
    <col min="9726" max="9727" width="16.42578125" style="66"/>
    <col min="9728" max="9728" width="18.140625" style="66" customWidth="1"/>
    <col min="9729" max="9734" width="18.42578125" style="66" customWidth="1"/>
    <col min="9735" max="9739" width="14" style="66" customWidth="1"/>
    <col min="9740" max="9740" width="18.42578125" style="66" customWidth="1"/>
    <col min="9741" max="9744" width="14" style="66" customWidth="1"/>
    <col min="9745" max="9745" width="16.42578125" style="66" customWidth="1"/>
    <col min="9746" max="9746" width="20.5703125" style="66" customWidth="1"/>
    <col min="9747" max="9747" width="13.28515625" style="66" customWidth="1"/>
    <col min="9748" max="9749" width="14.42578125" style="66" customWidth="1"/>
    <col min="9750" max="9980" width="9.140625" style="66" customWidth="1"/>
    <col min="9981" max="9981" width="14" style="66" customWidth="1"/>
    <col min="9982" max="9983" width="16.42578125" style="66"/>
    <col min="9984" max="9984" width="18.140625" style="66" customWidth="1"/>
    <col min="9985" max="9990" width="18.42578125" style="66" customWidth="1"/>
    <col min="9991" max="9995" width="14" style="66" customWidth="1"/>
    <col min="9996" max="9996" width="18.42578125" style="66" customWidth="1"/>
    <col min="9997" max="10000" width="14" style="66" customWidth="1"/>
    <col min="10001" max="10001" width="16.42578125" style="66" customWidth="1"/>
    <col min="10002" max="10002" width="20.5703125" style="66" customWidth="1"/>
    <col min="10003" max="10003" width="13.28515625" style="66" customWidth="1"/>
    <col min="10004" max="10005" width="14.42578125" style="66" customWidth="1"/>
    <col min="10006" max="10236" width="9.140625" style="66" customWidth="1"/>
    <col min="10237" max="10237" width="14" style="66" customWidth="1"/>
    <col min="10238" max="10239" width="16.42578125" style="66"/>
    <col min="10240" max="10240" width="18.140625" style="66" customWidth="1"/>
    <col min="10241" max="10246" width="18.42578125" style="66" customWidth="1"/>
    <col min="10247" max="10251" width="14" style="66" customWidth="1"/>
    <col min="10252" max="10252" width="18.42578125" style="66" customWidth="1"/>
    <col min="10253" max="10256" width="14" style="66" customWidth="1"/>
    <col min="10257" max="10257" width="16.42578125" style="66" customWidth="1"/>
    <col min="10258" max="10258" width="20.5703125" style="66" customWidth="1"/>
    <col min="10259" max="10259" width="13.28515625" style="66" customWidth="1"/>
    <col min="10260" max="10261" width="14.42578125" style="66" customWidth="1"/>
    <col min="10262" max="10492" width="9.140625" style="66" customWidth="1"/>
    <col min="10493" max="10493" width="14" style="66" customWidth="1"/>
    <col min="10494" max="10495" width="16.42578125" style="66"/>
    <col min="10496" max="10496" width="18.140625" style="66" customWidth="1"/>
    <col min="10497" max="10502" width="18.42578125" style="66" customWidth="1"/>
    <col min="10503" max="10507" width="14" style="66" customWidth="1"/>
    <col min="10508" max="10508" width="18.42578125" style="66" customWidth="1"/>
    <col min="10509" max="10512" width="14" style="66" customWidth="1"/>
    <col min="10513" max="10513" width="16.42578125" style="66" customWidth="1"/>
    <col min="10514" max="10514" width="20.5703125" style="66" customWidth="1"/>
    <col min="10515" max="10515" width="13.28515625" style="66" customWidth="1"/>
    <col min="10516" max="10517" width="14.42578125" style="66" customWidth="1"/>
    <col min="10518" max="10748" width="9.140625" style="66" customWidth="1"/>
    <col min="10749" max="10749" width="14" style="66" customWidth="1"/>
    <col min="10750" max="10751" width="16.42578125" style="66"/>
    <col min="10752" max="10752" width="18.140625" style="66" customWidth="1"/>
    <col min="10753" max="10758" width="18.42578125" style="66" customWidth="1"/>
    <col min="10759" max="10763" width="14" style="66" customWidth="1"/>
    <col min="10764" max="10764" width="18.42578125" style="66" customWidth="1"/>
    <col min="10765" max="10768" width="14" style="66" customWidth="1"/>
    <col min="10769" max="10769" width="16.42578125" style="66" customWidth="1"/>
    <col min="10770" max="10770" width="20.5703125" style="66" customWidth="1"/>
    <col min="10771" max="10771" width="13.28515625" style="66" customWidth="1"/>
    <col min="10772" max="10773" width="14.42578125" style="66" customWidth="1"/>
    <col min="10774" max="11004" width="9.140625" style="66" customWidth="1"/>
    <col min="11005" max="11005" width="14" style="66" customWidth="1"/>
    <col min="11006" max="11007" width="16.42578125" style="66"/>
    <col min="11008" max="11008" width="18.140625" style="66" customWidth="1"/>
    <col min="11009" max="11014" width="18.42578125" style="66" customWidth="1"/>
    <col min="11015" max="11019" width="14" style="66" customWidth="1"/>
    <col min="11020" max="11020" width="18.42578125" style="66" customWidth="1"/>
    <col min="11021" max="11024" width="14" style="66" customWidth="1"/>
    <col min="11025" max="11025" width="16.42578125" style="66" customWidth="1"/>
    <col min="11026" max="11026" width="20.5703125" style="66" customWidth="1"/>
    <col min="11027" max="11027" width="13.28515625" style="66" customWidth="1"/>
    <col min="11028" max="11029" width="14.42578125" style="66" customWidth="1"/>
    <col min="11030" max="11260" width="9.140625" style="66" customWidth="1"/>
    <col min="11261" max="11261" width="14" style="66" customWidth="1"/>
    <col min="11262" max="11263" width="16.42578125" style="66"/>
    <col min="11264" max="11264" width="18.140625" style="66" customWidth="1"/>
    <col min="11265" max="11270" width="18.42578125" style="66" customWidth="1"/>
    <col min="11271" max="11275" width="14" style="66" customWidth="1"/>
    <col min="11276" max="11276" width="18.42578125" style="66" customWidth="1"/>
    <col min="11277" max="11280" width="14" style="66" customWidth="1"/>
    <col min="11281" max="11281" width="16.42578125" style="66" customWidth="1"/>
    <col min="11282" max="11282" width="20.5703125" style="66" customWidth="1"/>
    <col min="11283" max="11283" width="13.28515625" style="66" customWidth="1"/>
    <col min="11284" max="11285" width="14.42578125" style="66" customWidth="1"/>
    <col min="11286" max="11516" width="9.140625" style="66" customWidth="1"/>
    <col min="11517" max="11517" width="14" style="66" customWidth="1"/>
    <col min="11518" max="11519" width="16.42578125" style="66"/>
    <col min="11520" max="11520" width="18.140625" style="66" customWidth="1"/>
    <col min="11521" max="11526" width="18.42578125" style="66" customWidth="1"/>
    <col min="11527" max="11531" width="14" style="66" customWidth="1"/>
    <col min="11532" max="11532" width="18.42578125" style="66" customWidth="1"/>
    <col min="11533" max="11536" width="14" style="66" customWidth="1"/>
    <col min="11537" max="11537" width="16.42578125" style="66" customWidth="1"/>
    <col min="11538" max="11538" width="20.5703125" style="66" customWidth="1"/>
    <col min="11539" max="11539" width="13.28515625" style="66" customWidth="1"/>
    <col min="11540" max="11541" width="14.42578125" style="66" customWidth="1"/>
    <col min="11542" max="11772" width="9.140625" style="66" customWidth="1"/>
    <col min="11773" max="11773" width="14" style="66" customWidth="1"/>
    <col min="11774" max="11775" width="16.42578125" style="66"/>
    <col min="11776" max="11776" width="18.140625" style="66" customWidth="1"/>
    <col min="11777" max="11782" width="18.42578125" style="66" customWidth="1"/>
    <col min="11783" max="11787" width="14" style="66" customWidth="1"/>
    <col min="11788" max="11788" width="18.42578125" style="66" customWidth="1"/>
    <col min="11789" max="11792" width="14" style="66" customWidth="1"/>
    <col min="11793" max="11793" width="16.42578125" style="66" customWidth="1"/>
    <col min="11794" max="11794" width="20.5703125" style="66" customWidth="1"/>
    <col min="11795" max="11795" width="13.28515625" style="66" customWidth="1"/>
    <col min="11796" max="11797" width="14.42578125" style="66" customWidth="1"/>
    <col min="11798" max="12028" width="9.140625" style="66" customWidth="1"/>
    <col min="12029" max="12029" width="14" style="66" customWidth="1"/>
    <col min="12030" max="12031" width="16.42578125" style="66"/>
    <col min="12032" max="12032" width="18.140625" style="66" customWidth="1"/>
    <col min="12033" max="12038" width="18.42578125" style="66" customWidth="1"/>
    <col min="12039" max="12043" width="14" style="66" customWidth="1"/>
    <col min="12044" max="12044" width="18.42578125" style="66" customWidth="1"/>
    <col min="12045" max="12048" width="14" style="66" customWidth="1"/>
    <col min="12049" max="12049" width="16.42578125" style="66" customWidth="1"/>
    <col min="12050" max="12050" width="20.5703125" style="66" customWidth="1"/>
    <col min="12051" max="12051" width="13.28515625" style="66" customWidth="1"/>
    <col min="12052" max="12053" width="14.42578125" style="66" customWidth="1"/>
    <col min="12054" max="12284" width="9.140625" style="66" customWidth="1"/>
    <col min="12285" max="12285" width="14" style="66" customWidth="1"/>
    <col min="12286" max="12287" width="16.42578125" style="66"/>
    <col min="12288" max="12288" width="18.140625" style="66" customWidth="1"/>
    <col min="12289" max="12294" width="18.42578125" style="66" customWidth="1"/>
    <col min="12295" max="12299" width="14" style="66" customWidth="1"/>
    <col min="12300" max="12300" width="18.42578125" style="66" customWidth="1"/>
    <col min="12301" max="12304" width="14" style="66" customWidth="1"/>
    <col min="12305" max="12305" width="16.42578125" style="66" customWidth="1"/>
    <col min="12306" max="12306" width="20.5703125" style="66" customWidth="1"/>
    <col min="12307" max="12307" width="13.28515625" style="66" customWidth="1"/>
    <col min="12308" max="12309" width="14.42578125" style="66" customWidth="1"/>
    <col min="12310" max="12540" width="9.140625" style="66" customWidth="1"/>
    <col min="12541" max="12541" width="14" style="66" customWidth="1"/>
    <col min="12542" max="12543" width="16.42578125" style="66"/>
    <col min="12544" max="12544" width="18.140625" style="66" customWidth="1"/>
    <col min="12545" max="12550" width="18.42578125" style="66" customWidth="1"/>
    <col min="12551" max="12555" width="14" style="66" customWidth="1"/>
    <col min="12556" max="12556" width="18.42578125" style="66" customWidth="1"/>
    <col min="12557" max="12560" width="14" style="66" customWidth="1"/>
    <col min="12561" max="12561" width="16.42578125" style="66" customWidth="1"/>
    <col min="12562" max="12562" width="20.5703125" style="66" customWidth="1"/>
    <col min="12563" max="12563" width="13.28515625" style="66" customWidth="1"/>
    <col min="12564" max="12565" width="14.42578125" style="66" customWidth="1"/>
    <col min="12566" max="12796" width="9.140625" style="66" customWidth="1"/>
    <col min="12797" max="12797" width="14" style="66" customWidth="1"/>
    <col min="12798" max="12799" width="16.42578125" style="66"/>
    <col min="12800" max="12800" width="18.140625" style="66" customWidth="1"/>
    <col min="12801" max="12806" width="18.42578125" style="66" customWidth="1"/>
    <col min="12807" max="12811" width="14" style="66" customWidth="1"/>
    <col min="12812" max="12812" width="18.42578125" style="66" customWidth="1"/>
    <col min="12813" max="12816" width="14" style="66" customWidth="1"/>
    <col min="12817" max="12817" width="16.42578125" style="66" customWidth="1"/>
    <col min="12818" max="12818" width="20.5703125" style="66" customWidth="1"/>
    <col min="12819" max="12819" width="13.28515625" style="66" customWidth="1"/>
    <col min="12820" max="12821" width="14.42578125" style="66" customWidth="1"/>
    <col min="12822" max="13052" width="9.140625" style="66" customWidth="1"/>
    <col min="13053" max="13053" width="14" style="66" customWidth="1"/>
    <col min="13054" max="13055" width="16.42578125" style="66"/>
    <col min="13056" max="13056" width="18.140625" style="66" customWidth="1"/>
    <col min="13057" max="13062" width="18.42578125" style="66" customWidth="1"/>
    <col min="13063" max="13067" width="14" style="66" customWidth="1"/>
    <col min="13068" max="13068" width="18.42578125" style="66" customWidth="1"/>
    <col min="13069" max="13072" width="14" style="66" customWidth="1"/>
    <col min="13073" max="13073" width="16.42578125" style="66" customWidth="1"/>
    <col min="13074" max="13074" width="20.5703125" style="66" customWidth="1"/>
    <col min="13075" max="13075" width="13.28515625" style="66" customWidth="1"/>
    <col min="13076" max="13077" width="14.42578125" style="66" customWidth="1"/>
    <col min="13078" max="13308" width="9.140625" style="66" customWidth="1"/>
    <col min="13309" max="13309" width="14" style="66" customWidth="1"/>
    <col min="13310" max="13311" width="16.42578125" style="66"/>
    <col min="13312" max="13312" width="18.140625" style="66" customWidth="1"/>
    <col min="13313" max="13318" width="18.42578125" style="66" customWidth="1"/>
    <col min="13319" max="13323" width="14" style="66" customWidth="1"/>
    <col min="13324" max="13324" width="18.42578125" style="66" customWidth="1"/>
    <col min="13325" max="13328" width="14" style="66" customWidth="1"/>
    <col min="13329" max="13329" width="16.42578125" style="66" customWidth="1"/>
    <col min="13330" max="13330" width="20.5703125" style="66" customWidth="1"/>
    <col min="13331" max="13331" width="13.28515625" style="66" customWidth="1"/>
    <col min="13332" max="13333" width="14.42578125" style="66" customWidth="1"/>
    <col min="13334" max="13564" width="9.140625" style="66" customWidth="1"/>
    <col min="13565" max="13565" width="14" style="66" customWidth="1"/>
    <col min="13566" max="13567" width="16.42578125" style="66"/>
    <col min="13568" max="13568" width="18.140625" style="66" customWidth="1"/>
    <col min="13569" max="13574" width="18.42578125" style="66" customWidth="1"/>
    <col min="13575" max="13579" width="14" style="66" customWidth="1"/>
    <col min="13580" max="13580" width="18.42578125" style="66" customWidth="1"/>
    <col min="13581" max="13584" width="14" style="66" customWidth="1"/>
    <col min="13585" max="13585" width="16.42578125" style="66" customWidth="1"/>
    <col min="13586" max="13586" width="20.5703125" style="66" customWidth="1"/>
    <col min="13587" max="13587" width="13.28515625" style="66" customWidth="1"/>
    <col min="13588" max="13589" width="14.42578125" style="66" customWidth="1"/>
    <col min="13590" max="13820" width="9.140625" style="66" customWidth="1"/>
    <col min="13821" max="13821" width="14" style="66" customWidth="1"/>
    <col min="13822" max="13823" width="16.42578125" style="66"/>
    <col min="13824" max="13824" width="18.140625" style="66" customWidth="1"/>
    <col min="13825" max="13830" width="18.42578125" style="66" customWidth="1"/>
    <col min="13831" max="13835" width="14" style="66" customWidth="1"/>
    <col min="13836" max="13836" width="18.42578125" style="66" customWidth="1"/>
    <col min="13837" max="13840" width="14" style="66" customWidth="1"/>
    <col min="13841" max="13841" width="16.42578125" style="66" customWidth="1"/>
    <col min="13842" max="13842" width="20.5703125" style="66" customWidth="1"/>
    <col min="13843" max="13843" width="13.28515625" style="66" customWidth="1"/>
    <col min="13844" max="13845" width="14.42578125" style="66" customWidth="1"/>
    <col min="13846" max="14076" width="9.140625" style="66" customWidth="1"/>
    <col min="14077" max="14077" width="14" style="66" customWidth="1"/>
    <col min="14078" max="14079" width="16.42578125" style="66"/>
    <col min="14080" max="14080" width="18.140625" style="66" customWidth="1"/>
    <col min="14081" max="14086" width="18.42578125" style="66" customWidth="1"/>
    <col min="14087" max="14091" width="14" style="66" customWidth="1"/>
    <col min="14092" max="14092" width="18.42578125" style="66" customWidth="1"/>
    <col min="14093" max="14096" width="14" style="66" customWidth="1"/>
    <col min="14097" max="14097" width="16.42578125" style="66" customWidth="1"/>
    <col min="14098" max="14098" width="20.5703125" style="66" customWidth="1"/>
    <col min="14099" max="14099" width="13.28515625" style="66" customWidth="1"/>
    <col min="14100" max="14101" width="14.42578125" style="66" customWidth="1"/>
    <col min="14102" max="14332" width="9.140625" style="66" customWidth="1"/>
    <col min="14333" max="14333" width="14" style="66" customWidth="1"/>
    <col min="14334" max="14335" width="16.42578125" style="66"/>
    <col min="14336" max="14336" width="18.140625" style="66" customWidth="1"/>
    <col min="14337" max="14342" width="18.42578125" style="66" customWidth="1"/>
    <col min="14343" max="14347" width="14" style="66" customWidth="1"/>
    <col min="14348" max="14348" width="18.42578125" style="66" customWidth="1"/>
    <col min="14349" max="14352" width="14" style="66" customWidth="1"/>
    <col min="14353" max="14353" width="16.42578125" style="66" customWidth="1"/>
    <col min="14354" max="14354" width="20.5703125" style="66" customWidth="1"/>
    <col min="14355" max="14355" width="13.28515625" style="66" customWidth="1"/>
    <col min="14356" max="14357" width="14.42578125" style="66" customWidth="1"/>
    <col min="14358" max="14588" width="9.140625" style="66" customWidth="1"/>
    <col min="14589" max="14589" width="14" style="66" customWidth="1"/>
    <col min="14590" max="14591" width="16.42578125" style="66"/>
    <col min="14592" max="14592" width="18.140625" style="66" customWidth="1"/>
    <col min="14593" max="14598" width="18.42578125" style="66" customWidth="1"/>
    <col min="14599" max="14603" width="14" style="66" customWidth="1"/>
    <col min="14604" max="14604" width="18.42578125" style="66" customWidth="1"/>
    <col min="14605" max="14608" width="14" style="66" customWidth="1"/>
    <col min="14609" max="14609" width="16.42578125" style="66" customWidth="1"/>
    <col min="14610" max="14610" width="20.5703125" style="66" customWidth="1"/>
    <col min="14611" max="14611" width="13.28515625" style="66" customWidth="1"/>
    <col min="14612" max="14613" width="14.42578125" style="66" customWidth="1"/>
    <col min="14614" max="14844" width="9.140625" style="66" customWidth="1"/>
    <col min="14845" max="14845" width="14" style="66" customWidth="1"/>
    <col min="14846" max="14847" width="16.42578125" style="66"/>
    <col min="14848" max="14848" width="18.140625" style="66" customWidth="1"/>
    <col min="14849" max="14854" width="18.42578125" style="66" customWidth="1"/>
    <col min="14855" max="14859" width="14" style="66" customWidth="1"/>
    <col min="14860" max="14860" width="18.42578125" style="66" customWidth="1"/>
    <col min="14861" max="14864" width="14" style="66" customWidth="1"/>
    <col min="14865" max="14865" width="16.42578125" style="66" customWidth="1"/>
    <col min="14866" max="14866" width="20.5703125" style="66" customWidth="1"/>
    <col min="14867" max="14867" width="13.28515625" style="66" customWidth="1"/>
    <col min="14868" max="14869" width="14.42578125" style="66" customWidth="1"/>
    <col min="14870" max="15100" width="9.140625" style="66" customWidth="1"/>
    <col min="15101" max="15101" width="14" style="66" customWidth="1"/>
    <col min="15102" max="15103" width="16.42578125" style="66"/>
    <col min="15104" max="15104" width="18.140625" style="66" customWidth="1"/>
    <col min="15105" max="15110" width="18.42578125" style="66" customWidth="1"/>
    <col min="15111" max="15115" width="14" style="66" customWidth="1"/>
    <col min="15116" max="15116" width="18.42578125" style="66" customWidth="1"/>
    <col min="15117" max="15120" width="14" style="66" customWidth="1"/>
    <col min="15121" max="15121" width="16.42578125" style="66" customWidth="1"/>
    <col min="15122" max="15122" width="20.5703125" style="66" customWidth="1"/>
    <col min="15123" max="15123" width="13.28515625" style="66" customWidth="1"/>
    <col min="15124" max="15125" width="14.42578125" style="66" customWidth="1"/>
    <col min="15126" max="15356" width="9.140625" style="66" customWidth="1"/>
    <col min="15357" max="15357" width="14" style="66" customWidth="1"/>
    <col min="15358" max="15359" width="16.42578125" style="66"/>
    <col min="15360" max="15360" width="18.140625" style="66" customWidth="1"/>
    <col min="15361" max="15366" width="18.42578125" style="66" customWidth="1"/>
    <col min="15367" max="15371" width="14" style="66" customWidth="1"/>
    <col min="15372" max="15372" width="18.42578125" style="66" customWidth="1"/>
    <col min="15373" max="15376" width="14" style="66" customWidth="1"/>
    <col min="15377" max="15377" width="16.42578125" style="66" customWidth="1"/>
    <col min="15378" max="15378" width="20.5703125" style="66" customWidth="1"/>
    <col min="15379" max="15379" width="13.28515625" style="66" customWidth="1"/>
    <col min="15380" max="15381" width="14.42578125" style="66" customWidth="1"/>
    <col min="15382" max="15612" width="9.140625" style="66" customWidth="1"/>
    <col min="15613" max="15613" width="14" style="66" customWidth="1"/>
    <col min="15614" max="15615" width="16.42578125" style="66"/>
    <col min="15616" max="15616" width="18.140625" style="66" customWidth="1"/>
    <col min="15617" max="15622" width="18.42578125" style="66" customWidth="1"/>
    <col min="15623" max="15627" width="14" style="66" customWidth="1"/>
    <col min="15628" max="15628" width="18.42578125" style="66" customWidth="1"/>
    <col min="15629" max="15632" width="14" style="66" customWidth="1"/>
    <col min="15633" max="15633" width="16.42578125" style="66" customWidth="1"/>
    <col min="15634" max="15634" width="20.5703125" style="66" customWidth="1"/>
    <col min="15635" max="15635" width="13.28515625" style="66" customWidth="1"/>
    <col min="15636" max="15637" width="14.42578125" style="66" customWidth="1"/>
    <col min="15638" max="15868" width="9.140625" style="66" customWidth="1"/>
    <col min="15869" max="15869" width="14" style="66" customWidth="1"/>
    <col min="15870" max="15871" width="16.42578125" style="66"/>
    <col min="15872" max="15872" width="18.140625" style="66" customWidth="1"/>
    <col min="15873" max="15878" width="18.42578125" style="66" customWidth="1"/>
    <col min="15879" max="15883" width="14" style="66" customWidth="1"/>
    <col min="15884" max="15884" width="18.42578125" style="66" customWidth="1"/>
    <col min="15885" max="15888" width="14" style="66" customWidth="1"/>
    <col min="15889" max="15889" width="16.42578125" style="66" customWidth="1"/>
    <col min="15890" max="15890" width="20.5703125" style="66" customWidth="1"/>
    <col min="15891" max="15891" width="13.28515625" style="66" customWidth="1"/>
    <col min="15892" max="15893" width="14.42578125" style="66" customWidth="1"/>
    <col min="15894" max="16124" width="9.140625" style="66" customWidth="1"/>
    <col min="16125" max="16125" width="14" style="66" customWidth="1"/>
    <col min="16126" max="16127" width="16.42578125" style="66"/>
    <col min="16128" max="16128" width="18.140625" style="66" customWidth="1"/>
    <col min="16129" max="16134" width="18.42578125" style="66" customWidth="1"/>
    <col min="16135" max="16139" width="14" style="66" customWidth="1"/>
    <col min="16140" max="16140" width="18.42578125" style="66" customWidth="1"/>
    <col min="16141" max="16144" width="14" style="66" customWidth="1"/>
    <col min="16145" max="16145" width="16.42578125" style="66" customWidth="1"/>
    <col min="16146" max="16146" width="20.5703125" style="66" customWidth="1"/>
    <col min="16147" max="16147" width="13.28515625" style="66" customWidth="1"/>
    <col min="16148" max="16149" width="14.42578125" style="66" customWidth="1"/>
    <col min="16150" max="16380" width="9.140625" style="66" customWidth="1"/>
    <col min="16381" max="16381" width="14" style="66" customWidth="1"/>
    <col min="16382" max="16384" width="16.42578125" style="66"/>
  </cols>
  <sheetData>
    <row r="1" spans="1:21" ht="37.5" customHeight="1" thickBot="1" x14ac:dyDescent="0.3">
      <c r="A1" s="198" t="s">
        <v>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203"/>
    </row>
    <row r="2" spans="1:21" s="63" customFormat="1" ht="20.25" customHeight="1" thickBot="1" x14ac:dyDescent="0.3">
      <c r="A2" s="188" t="s">
        <v>57</v>
      </c>
      <c r="B2" s="190" t="s">
        <v>58</v>
      </c>
      <c r="C2" s="192" t="s">
        <v>59</v>
      </c>
      <c r="D2" s="193"/>
      <c r="E2" s="193"/>
      <c r="F2" s="194"/>
      <c r="G2" s="195" t="s">
        <v>60</v>
      </c>
      <c r="H2" s="186" t="s">
        <v>61</v>
      </c>
      <c r="I2" s="176" t="s">
        <v>62</v>
      </c>
      <c r="J2" s="177"/>
      <c r="K2" s="180" t="s">
        <v>63</v>
      </c>
      <c r="L2" s="180"/>
      <c r="M2" s="180"/>
      <c r="N2" s="180"/>
      <c r="O2" s="180"/>
      <c r="P2" s="180"/>
      <c r="Q2" s="180"/>
      <c r="R2" s="180"/>
      <c r="S2" s="180"/>
      <c r="T2" s="99"/>
      <c r="U2" s="100"/>
    </row>
    <row r="3" spans="1:21" s="63" customFormat="1" ht="60.75" thickBot="1" x14ac:dyDescent="0.3">
      <c r="A3" s="189"/>
      <c r="B3" s="201"/>
      <c r="C3" s="72" t="s">
        <v>64</v>
      </c>
      <c r="D3" s="73" t="s">
        <v>65</v>
      </c>
      <c r="E3" s="73" t="s">
        <v>66</v>
      </c>
      <c r="F3" s="73" t="s">
        <v>67</v>
      </c>
      <c r="G3" s="202"/>
      <c r="H3" s="187"/>
      <c r="I3" s="182"/>
      <c r="J3" s="183"/>
      <c r="K3" s="72" t="s">
        <v>68</v>
      </c>
      <c r="L3" s="73" t="s">
        <v>69</v>
      </c>
      <c r="M3" s="73" t="s">
        <v>70</v>
      </c>
      <c r="N3" s="73" t="s">
        <v>66</v>
      </c>
      <c r="O3" s="73" t="s">
        <v>67</v>
      </c>
      <c r="P3" s="73" t="s">
        <v>71</v>
      </c>
      <c r="Q3" s="73" t="s">
        <v>72</v>
      </c>
      <c r="R3" s="73" t="s">
        <v>73</v>
      </c>
      <c r="S3" s="81" t="s">
        <v>74</v>
      </c>
      <c r="T3" s="101" t="s">
        <v>87</v>
      </c>
      <c r="U3" s="102" t="s">
        <v>88</v>
      </c>
    </row>
    <row r="4" spans="1:21" ht="21" customHeight="1" x14ac:dyDescent="0.25">
      <c r="A4" s="74" t="s">
        <v>75</v>
      </c>
      <c r="B4" s="64">
        <v>638458.18683293008</v>
      </c>
      <c r="C4" s="65">
        <v>8908.7642630700011</v>
      </c>
      <c r="D4" s="65">
        <v>2231321.7556377104</v>
      </c>
      <c r="E4" s="65">
        <v>3493387.4512993097</v>
      </c>
      <c r="F4" s="65">
        <v>393234.86119856994</v>
      </c>
      <c r="G4" s="65">
        <v>622266.74474214017</v>
      </c>
      <c r="H4" s="65">
        <v>1019773.8885079201</v>
      </c>
      <c r="I4" s="184">
        <v>1363200.7471799001</v>
      </c>
      <c r="J4" s="185"/>
      <c r="K4" s="65">
        <v>596398.98603270983</v>
      </c>
      <c r="L4" s="65">
        <v>1123916.9353864801</v>
      </c>
      <c r="M4" s="65">
        <v>82765.991884809991</v>
      </c>
      <c r="N4" s="65">
        <v>1126092.4606677501</v>
      </c>
      <c r="O4" s="65">
        <v>305211.57163008</v>
      </c>
      <c r="P4" s="65">
        <v>976492.68294815009</v>
      </c>
      <c r="Q4" s="65">
        <v>590274.67749509995</v>
      </c>
      <c r="R4" s="65">
        <v>298329.86075523001</v>
      </c>
      <c r="S4" s="64">
        <v>342989.45168015029</v>
      </c>
      <c r="T4" s="103">
        <f>SUM(B4:S4)</f>
        <v>15213025.018142009</v>
      </c>
      <c r="U4" s="104"/>
    </row>
    <row r="5" spans="1:21" ht="21" customHeight="1" x14ac:dyDescent="0.25">
      <c r="A5" s="75" t="s">
        <v>76</v>
      </c>
      <c r="B5" s="67">
        <v>636075.51969095983</v>
      </c>
      <c r="C5" s="65">
        <v>8663.4269977000004</v>
      </c>
      <c r="D5" s="65">
        <v>2318168.6297248895</v>
      </c>
      <c r="E5" s="65">
        <v>3329468.72774198</v>
      </c>
      <c r="F5" s="65">
        <v>335537.07975365</v>
      </c>
      <c r="G5" s="65">
        <v>664870.37185132015</v>
      </c>
      <c r="H5" s="65">
        <v>994182.55436832004</v>
      </c>
      <c r="I5" s="184">
        <v>1323643.1567597298</v>
      </c>
      <c r="J5" s="185"/>
      <c r="K5" s="65">
        <v>582960.4711585698</v>
      </c>
      <c r="L5" s="65">
        <v>1131299.6108509901</v>
      </c>
      <c r="M5" s="65">
        <v>60376.996759220005</v>
      </c>
      <c r="N5" s="65">
        <v>1061733.82039418</v>
      </c>
      <c r="O5" s="65">
        <v>295457.17542297998</v>
      </c>
      <c r="P5" s="65">
        <v>1015494.8871833199</v>
      </c>
      <c r="Q5" s="65">
        <v>689204.69722873985</v>
      </c>
      <c r="R5" s="65">
        <v>317069.43195581011</v>
      </c>
      <c r="S5" s="64">
        <v>368652.47390965017</v>
      </c>
      <c r="T5" s="103">
        <f t="shared" ref="T5:T10" si="0">SUM(B5:S5)</f>
        <v>15132859.031752009</v>
      </c>
      <c r="U5" s="105">
        <f t="shared" ref="U5:U10" si="1">(T5-T4)/T4*100</f>
        <v>-0.52695625159624571</v>
      </c>
    </row>
    <row r="6" spans="1:21" ht="21" customHeight="1" x14ac:dyDescent="0.25">
      <c r="A6" s="75" t="s">
        <v>77</v>
      </c>
      <c r="B6" s="67">
        <v>673192.96832999995</v>
      </c>
      <c r="C6" s="65">
        <v>11418.252398160001</v>
      </c>
      <c r="D6" s="65">
        <v>2565488.05564823</v>
      </c>
      <c r="E6" s="65">
        <v>3385983.6417853003</v>
      </c>
      <c r="F6" s="65">
        <v>345698.13927538</v>
      </c>
      <c r="G6" s="65">
        <v>722631.68732869008</v>
      </c>
      <c r="H6" s="65">
        <v>1098475.3373300801</v>
      </c>
      <c r="I6" s="184">
        <v>1349618.0210358598</v>
      </c>
      <c r="J6" s="185"/>
      <c r="K6" s="65">
        <v>588678.98944494012</v>
      </c>
      <c r="L6" s="65">
        <v>1107594.1066993799</v>
      </c>
      <c r="M6" s="65">
        <v>57946.212938159995</v>
      </c>
      <c r="N6" s="65">
        <v>1161584.6197382701</v>
      </c>
      <c r="O6" s="65">
        <v>287128.10068394005</v>
      </c>
      <c r="P6" s="65">
        <v>1377435.1832087799</v>
      </c>
      <c r="Q6" s="65">
        <v>811144.34784771001</v>
      </c>
      <c r="R6" s="65">
        <v>331616.22216334002</v>
      </c>
      <c r="S6" s="82">
        <v>375411.70836777048</v>
      </c>
      <c r="T6" s="103">
        <f t="shared" si="0"/>
        <v>16251045.594223989</v>
      </c>
      <c r="U6" s="105">
        <f t="shared" si="1"/>
        <v>7.3891295764123832</v>
      </c>
    </row>
    <row r="7" spans="1:21" ht="21" customHeight="1" x14ac:dyDescent="0.25">
      <c r="A7" s="75" t="s">
        <v>78</v>
      </c>
      <c r="B7" s="67">
        <v>772375.38934674009</v>
      </c>
      <c r="C7" s="65">
        <v>11309.66766293</v>
      </c>
      <c r="D7" s="65">
        <v>2622539.7771676099</v>
      </c>
      <c r="E7" s="65">
        <v>3416254.5441063899</v>
      </c>
      <c r="F7" s="65">
        <v>373218.32033646997</v>
      </c>
      <c r="G7" s="65">
        <v>723147.75093847013</v>
      </c>
      <c r="H7" s="65">
        <v>1247374.3199694701</v>
      </c>
      <c r="I7" s="184">
        <v>1539224.7136886099</v>
      </c>
      <c r="J7" s="185"/>
      <c r="K7" s="65">
        <v>604972.89775861008</v>
      </c>
      <c r="L7" s="65">
        <v>1272063.84280877</v>
      </c>
      <c r="M7" s="65">
        <v>58378.682313870006</v>
      </c>
      <c r="N7" s="65">
        <v>1162529.0097850699</v>
      </c>
      <c r="O7" s="65">
        <v>298232.96477046004</v>
      </c>
      <c r="P7" s="65">
        <v>1430065.0490001801</v>
      </c>
      <c r="Q7" s="65">
        <v>882938.35051726014</v>
      </c>
      <c r="R7" s="65">
        <v>396198.85054022999</v>
      </c>
      <c r="S7" s="82">
        <v>376941.58404824004</v>
      </c>
      <c r="T7" s="103">
        <f t="shared" si="0"/>
        <v>17187765.714759383</v>
      </c>
      <c r="U7" s="105">
        <f t="shared" si="1"/>
        <v>5.7640606267717747</v>
      </c>
    </row>
    <row r="8" spans="1:21" ht="21" customHeight="1" x14ac:dyDescent="0.25">
      <c r="A8" s="75" t="s">
        <v>79</v>
      </c>
      <c r="B8" s="67">
        <v>853270.08</v>
      </c>
      <c r="C8" s="65">
        <v>10983.7</v>
      </c>
      <c r="D8" s="65">
        <v>2992187.39</v>
      </c>
      <c r="E8" s="65">
        <v>3601608.81</v>
      </c>
      <c r="F8" s="65">
        <v>393382.93</v>
      </c>
      <c r="G8" s="65">
        <v>803111.73</v>
      </c>
      <c r="H8" s="65">
        <v>1272826.7</v>
      </c>
      <c r="I8" s="184">
        <v>1519925.48</v>
      </c>
      <c r="J8" s="185"/>
      <c r="K8" s="65">
        <v>651625.87</v>
      </c>
      <c r="L8" s="65">
        <v>1315349.79</v>
      </c>
      <c r="M8" s="65">
        <v>71402.350000000006</v>
      </c>
      <c r="N8" s="65">
        <v>1255212.08</v>
      </c>
      <c r="O8" s="65">
        <v>311939.51</v>
      </c>
      <c r="P8" s="65">
        <v>1672647.64</v>
      </c>
      <c r="Q8" s="65">
        <v>912535.62</v>
      </c>
      <c r="R8" s="65">
        <v>435620.29</v>
      </c>
      <c r="S8" s="82">
        <v>413598.57</v>
      </c>
      <c r="T8" s="103">
        <f t="shared" si="0"/>
        <v>18487228.539999999</v>
      </c>
      <c r="U8" s="105">
        <f t="shared" si="1"/>
        <v>7.5603941012807043</v>
      </c>
    </row>
    <row r="9" spans="1:21" ht="21" customHeight="1" x14ac:dyDescent="0.25">
      <c r="A9" s="75" t="s">
        <v>80</v>
      </c>
      <c r="B9" s="67">
        <v>903704.06486589997</v>
      </c>
      <c r="C9" s="65">
        <v>11955.589668800001</v>
      </c>
      <c r="D9" s="65">
        <v>3069483.8918893607</v>
      </c>
      <c r="E9" s="65">
        <v>3615525.2650922597</v>
      </c>
      <c r="F9" s="65">
        <v>395854.45177551999</v>
      </c>
      <c r="G9" s="65">
        <v>859160.04695711983</v>
      </c>
      <c r="H9" s="65">
        <v>1232414.5104389002</v>
      </c>
      <c r="I9" s="184">
        <v>1503193.5070659399</v>
      </c>
      <c r="J9" s="185"/>
      <c r="K9" s="65">
        <v>666728.43809667998</v>
      </c>
      <c r="L9" s="65">
        <v>1369870.2250918101</v>
      </c>
      <c r="M9" s="65">
        <v>68519.14184525999</v>
      </c>
      <c r="N9" s="65">
        <v>1327961.04973745</v>
      </c>
      <c r="O9" s="65">
        <v>317079.21432919009</v>
      </c>
      <c r="P9" s="65">
        <v>1644834.50917339</v>
      </c>
      <c r="Q9" s="65">
        <v>955679.28502430988</v>
      </c>
      <c r="R9" s="65">
        <v>467516.6542358399</v>
      </c>
      <c r="S9" s="82">
        <v>408423.57327203971</v>
      </c>
      <c r="T9" s="103">
        <f t="shared" si="0"/>
        <v>18817903.418559771</v>
      </c>
      <c r="U9" s="105">
        <f t="shared" si="1"/>
        <v>1.7886665805223605</v>
      </c>
    </row>
    <row r="10" spans="1:21" ht="21" customHeight="1" thickBot="1" x14ac:dyDescent="0.3">
      <c r="A10" s="76" t="s">
        <v>81</v>
      </c>
      <c r="B10" s="69">
        <v>932757.65368261014</v>
      </c>
      <c r="C10" s="70">
        <v>11464.611673580001</v>
      </c>
      <c r="D10" s="70">
        <v>3032693.6547135306</v>
      </c>
      <c r="E10" s="70">
        <v>3738681.7590678902</v>
      </c>
      <c r="F10" s="70">
        <v>415999.18682833004</v>
      </c>
      <c r="G10" s="70">
        <v>940543.34742685</v>
      </c>
      <c r="H10" s="70">
        <v>1265067.5061539903</v>
      </c>
      <c r="I10" s="199">
        <v>1596654.0220883193</v>
      </c>
      <c r="J10" s="200"/>
      <c r="K10" s="70">
        <v>673624.8006932399</v>
      </c>
      <c r="L10" s="70">
        <v>1401597.0788201997</v>
      </c>
      <c r="M10" s="70">
        <v>72997.567788469998</v>
      </c>
      <c r="N10" s="70">
        <v>1383316.4787977801</v>
      </c>
      <c r="O10" s="70">
        <v>316692.85461361997</v>
      </c>
      <c r="P10" s="70">
        <v>1675757.1510354199</v>
      </c>
      <c r="Q10" s="70">
        <v>961295.42223368993</v>
      </c>
      <c r="R10" s="70">
        <v>503951.01768469007</v>
      </c>
      <c r="S10" s="83">
        <v>944282.94472226128</v>
      </c>
      <c r="T10" s="106">
        <f t="shared" si="0"/>
        <v>19867377.05802447</v>
      </c>
      <c r="U10" s="107">
        <f t="shared" si="1"/>
        <v>5.576995567049309</v>
      </c>
    </row>
    <row r="11" spans="1:21" x14ac:dyDescent="0.25">
      <c r="A11" s="77"/>
      <c r="B11" s="78"/>
      <c r="C11" s="78"/>
      <c r="D11" s="78"/>
      <c r="E11" s="78"/>
      <c r="F11" s="78"/>
      <c r="G11" s="79"/>
      <c r="H11" s="79"/>
      <c r="I11" s="79"/>
      <c r="J11" s="80"/>
      <c r="L11" s="80"/>
      <c r="M11" s="80"/>
      <c r="N11" s="80"/>
      <c r="O11" s="80"/>
      <c r="P11" s="80"/>
      <c r="Q11" s="79"/>
    </row>
    <row r="12" spans="1:21" ht="38.25" customHeight="1" thickBot="1" x14ac:dyDescent="0.3">
      <c r="A12" s="181" t="s">
        <v>86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80"/>
      <c r="N12" s="80"/>
      <c r="O12" s="80"/>
      <c r="P12" s="80"/>
      <c r="Q12" s="79"/>
    </row>
    <row r="13" spans="1:21" ht="15.75" thickBot="1" x14ac:dyDescent="0.3">
      <c r="A13" s="188" t="s">
        <v>57</v>
      </c>
      <c r="B13" s="190" t="s">
        <v>58</v>
      </c>
      <c r="C13" s="192" t="s">
        <v>59</v>
      </c>
      <c r="D13" s="193"/>
      <c r="E13" s="193"/>
      <c r="F13" s="194"/>
      <c r="G13" s="195" t="s">
        <v>60</v>
      </c>
      <c r="H13" s="186" t="s">
        <v>61</v>
      </c>
      <c r="I13" s="176" t="s">
        <v>62</v>
      </c>
      <c r="J13" s="177"/>
      <c r="K13" s="180" t="s">
        <v>63</v>
      </c>
      <c r="L13" s="180"/>
      <c r="M13" s="180"/>
      <c r="N13" s="180"/>
      <c r="O13" s="180"/>
      <c r="P13" s="180"/>
      <c r="Q13" s="180"/>
      <c r="R13" s="180"/>
      <c r="S13" s="180"/>
      <c r="T13" s="94"/>
    </row>
    <row r="14" spans="1:21" ht="48" customHeight="1" thickBot="1" x14ac:dyDescent="0.3">
      <c r="A14" s="189"/>
      <c r="B14" s="191"/>
      <c r="C14" s="84" t="s">
        <v>64</v>
      </c>
      <c r="D14" s="85" t="s">
        <v>65</v>
      </c>
      <c r="E14" s="85" t="s">
        <v>66</v>
      </c>
      <c r="F14" s="85" t="s">
        <v>67</v>
      </c>
      <c r="G14" s="196"/>
      <c r="H14" s="197"/>
      <c r="I14" s="178"/>
      <c r="J14" s="179"/>
      <c r="K14" s="84" t="s">
        <v>68</v>
      </c>
      <c r="L14" s="85" t="s">
        <v>69</v>
      </c>
      <c r="M14" s="85" t="s">
        <v>70</v>
      </c>
      <c r="N14" s="85" t="s">
        <v>66</v>
      </c>
      <c r="O14" s="85" t="s">
        <v>67</v>
      </c>
      <c r="P14" s="85" t="s">
        <v>71</v>
      </c>
      <c r="Q14" s="85" t="s">
        <v>72</v>
      </c>
      <c r="R14" s="85" t="s">
        <v>73</v>
      </c>
      <c r="S14" s="86" t="s">
        <v>74</v>
      </c>
      <c r="T14" s="93" t="s">
        <v>89</v>
      </c>
    </row>
    <row r="15" spans="1:21" x14ac:dyDescent="0.25">
      <c r="A15" s="74" t="s">
        <v>75</v>
      </c>
      <c r="B15" s="87">
        <f>(B4/$T4)*100</f>
        <v>4.1967865435805747</v>
      </c>
      <c r="C15" s="88">
        <f t="shared" ref="C15:S21" si="2">(C4/$T4)*100</f>
        <v>5.8560110513497618E-2</v>
      </c>
      <c r="D15" s="88">
        <f t="shared" si="2"/>
        <v>14.667179952552431</v>
      </c>
      <c r="E15" s="88">
        <f t="shared" si="2"/>
        <v>22.963134860643006</v>
      </c>
      <c r="F15" s="88">
        <f t="shared" si="2"/>
        <v>2.584856468254177</v>
      </c>
      <c r="G15" s="88">
        <f t="shared" si="2"/>
        <v>4.0903551003174421</v>
      </c>
      <c r="H15" s="88">
        <f t="shared" si="2"/>
        <v>6.7032946260970965</v>
      </c>
      <c r="I15" s="88">
        <f t="shared" si="2"/>
        <v>8.9607474223847028</v>
      </c>
      <c r="J15" s="88">
        <f t="shared" si="2"/>
        <v>0</v>
      </c>
      <c r="K15" s="88">
        <f t="shared" si="2"/>
        <v>3.9203181834085292</v>
      </c>
      <c r="L15" s="88">
        <f t="shared" si="2"/>
        <v>7.3878596403159387</v>
      </c>
      <c r="M15" s="88">
        <f t="shared" si="2"/>
        <v>0.54404690576732084</v>
      </c>
      <c r="N15" s="88">
        <f t="shared" si="2"/>
        <v>7.402160052486928</v>
      </c>
      <c r="O15" s="88">
        <f t="shared" si="2"/>
        <v>2.006251690680227</v>
      </c>
      <c r="P15" s="88">
        <f t="shared" si="2"/>
        <v>6.4187936441546105</v>
      </c>
      <c r="Q15" s="88">
        <f t="shared" si="2"/>
        <v>3.8800611764667376</v>
      </c>
      <c r="R15" s="88">
        <f t="shared" si="2"/>
        <v>1.9610160398701919</v>
      </c>
      <c r="S15" s="88">
        <f t="shared" si="2"/>
        <v>2.2545775825065997</v>
      </c>
      <c r="T15" s="89">
        <f>SUM(B15:S15)</f>
        <v>100</v>
      </c>
    </row>
    <row r="16" spans="1:21" x14ac:dyDescent="0.25">
      <c r="A16" s="75" t="s">
        <v>76</v>
      </c>
      <c r="B16" s="90">
        <f t="shared" ref="B16:Q21" si="3">(B5/$T5)*100</f>
        <v>4.2032739375707919</v>
      </c>
      <c r="C16" s="91">
        <f t="shared" si="3"/>
        <v>5.7249109236544519E-2</v>
      </c>
      <c r="D16" s="91">
        <f t="shared" si="3"/>
        <v>15.318775023681056</v>
      </c>
      <c r="E16" s="91">
        <f t="shared" si="3"/>
        <v>22.001584239673647</v>
      </c>
      <c r="F16" s="91">
        <f t="shared" si="3"/>
        <v>2.2172748655731258</v>
      </c>
      <c r="G16" s="91">
        <f t="shared" si="3"/>
        <v>4.3935542547266078</v>
      </c>
      <c r="H16" s="91">
        <f t="shared" si="3"/>
        <v>6.5696941488869367</v>
      </c>
      <c r="I16" s="91">
        <f t="shared" si="3"/>
        <v>8.7468148218551462</v>
      </c>
      <c r="J16" s="91">
        <f t="shared" si="3"/>
        <v>0</v>
      </c>
      <c r="K16" s="91">
        <f t="shared" si="3"/>
        <v>3.8522824400557272</v>
      </c>
      <c r="L16" s="91">
        <f t="shared" si="3"/>
        <v>7.475782391663591</v>
      </c>
      <c r="M16" s="91">
        <f t="shared" si="3"/>
        <v>0.39897944355746673</v>
      </c>
      <c r="N16" s="91">
        <f t="shared" si="3"/>
        <v>7.0160821439387826</v>
      </c>
      <c r="O16" s="91">
        <f t="shared" si="3"/>
        <v>1.9524213818621252</v>
      </c>
      <c r="P16" s="91">
        <f t="shared" si="3"/>
        <v>6.7105289559136985</v>
      </c>
      <c r="Q16" s="91">
        <f t="shared" si="3"/>
        <v>4.5543588014838408</v>
      </c>
      <c r="R16" s="91">
        <f t="shared" si="2"/>
        <v>2.0952381257932156</v>
      </c>
      <c r="S16" s="91">
        <f t="shared" si="2"/>
        <v>2.4361059145277015</v>
      </c>
      <c r="T16" s="92">
        <f t="shared" ref="T16:T21" si="4">SUM(B16:S16)</f>
        <v>100.00000000000001</v>
      </c>
    </row>
    <row r="17" spans="1:20" x14ac:dyDescent="0.25">
      <c r="A17" s="75" t="s">
        <v>77</v>
      </c>
      <c r="B17" s="90">
        <f t="shared" si="3"/>
        <v>4.1424594154684353</v>
      </c>
      <c r="C17" s="91">
        <f t="shared" si="2"/>
        <v>7.0261647670340183E-2</v>
      </c>
      <c r="D17" s="91">
        <f t="shared" si="2"/>
        <v>15.786603026700424</v>
      </c>
      <c r="E17" s="91">
        <f t="shared" si="2"/>
        <v>20.8354817673317</v>
      </c>
      <c r="F17" s="91">
        <f t="shared" si="2"/>
        <v>2.1272362893268197</v>
      </c>
      <c r="G17" s="91">
        <f t="shared" si="2"/>
        <v>4.4466781115027496</v>
      </c>
      <c r="H17" s="91">
        <f t="shared" si="2"/>
        <v>6.7594133002771493</v>
      </c>
      <c r="I17" s="91">
        <f t="shared" si="2"/>
        <v>8.3048073012332591</v>
      </c>
      <c r="J17" s="91">
        <f t="shared" si="2"/>
        <v>0</v>
      </c>
      <c r="K17" s="91">
        <f t="shared" si="2"/>
        <v>3.6224068539575738</v>
      </c>
      <c r="L17" s="91">
        <f t="shared" si="2"/>
        <v>6.8155251936099752</v>
      </c>
      <c r="M17" s="91">
        <f t="shared" si="2"/>
        <v>0.35656913644224508</v>
      </c>
      <c r="N17" s="91">
        <f t="shared" si="2"/>
        <v>7.1477531276579827</v>
      </c>
      <c r="O17" s="91">
        <f t="shared" si="2"/>
        <v>1.7668284727844974</v>
      </c>
      <c r="P17" s="91">
        <f t="shared" si="2"/>
        <v>8.4759788237770586</v>
      </c>
      <c r="Q17" s="91">
        <f t="shared" si="2"/>
        <v>4.9913363613724036</v>
      </c>
      <c r="R17" s="91">
        <f t="shared" si="2"/>
        <v>2.0405839134511097</v>
      </c>
      <c r="S17" s="91">
        <f t="shared" si="2"/>
        <v>2.3100772574362898</v>
      </c>
      <c r="T17" s="92">
        <f t="shared" si="4"/>
        <v>100.00000000000001</v>
      </c>
    </row>
    <row r="18" spans="1:20" x14ac:dyDescent="0.25">
      <c r="A18" s="75" t="s">
        <v>78</v>
      </c>
      <c r="B18" s="90">
        <f t="shared" si="3"/>
        <v>4.4937509747616016</v>
      </c>
      <c r="C18" s="91">
        <f t="shared" si="2"/>
        <v>6.5800685502818007E-2</v>
      </c>
      <c r="D18" s="91">
        <f t="shared" si="2"/>
        <v>15.258177361095845</v>
      </c>
      <c r="E18" s="91">
        <f t="shared" si="2"/>
        <v>19.876082795175655</v>
      </c>
      <c r="F18" s="91">
        <f t="shared" si="2"/>
        <v>2.1714184759685318</v>
      </c>
      <c r="G18" s="91">
        <f t="shared" si="2"/>
        <v>4.207340051868945</v>
      </c>
      <c r="H18" s="91">
        <f t="shared" si="2"/>
        <v>7.2573383921467576</v>
      </c>
      <c r="I18" s="91">
        <f t="shared" si="2"/>
        <v>8.9553507956351499</v>
      </c>
      <c r="J18" s="91">
        <f t="shared" si="2"/>
        <v>0</v>
      </c>
      <c r="K18" s="91">
        <f t="shared" si="2"/>
        <v>3.5197878991282217</v>
      </c>
      <c r="L18" s="91">
        <f t="shared" si="2"/>
        <v>7.4009843042975056</v>
      </c>
      <c r="M18" s="91">
        <f t="shared" si="2"/>
        <v>0.33965253705860898</v>
      </c>
      <c r="N18" s="91">
        <f t="shared" si="2"/>
        <v>6.7637005825998049</v>
      </c>
      <c r="O18" s="91">
        <f t="shared" si="2"/>
        <v>1.7351467882434717</v>
      </c>
      <c r="P18" s="91">
        <f t="shared" si="2"/>
        <v>8.3202498377794534</v>
      </c>
      <c r="Q18" s="91">
        <f t="shared" si="2"/>
        <v>5.1370164404735181</v>
      </c>
      <c r="R18" s="91">
        <f t="shared" si="2"/>
        <v>2.305121311957425</v>
      </c>
      <c r="S18" s="91">
        <f t="shared" si="2"/>
        <v>2.1930807663066694</v>
      </c>
      <c r="T18" s="92">
        <f t="shared" si="4"/>
        <v>99.999999999999986</v>
      </c>
    </row>
    <row r="19" spans="1:20" x14ac:dyDescent="0.25">
      <c r="A19" s="75" t="s">
        <v>79</v>
      </c>
      <c r="B19" s="90">
        <f t="shared" si="3"/>
        <v>4.6154569796863667</v>
      </c>
      <c r="C19" s="91">
        <f t="shared" si="2"/>
        <v>5.9412366630482522E-2</v>
      </c>
      <c r="D19" s="91">
        <f t="shared" si="2"/>
        <v>16.185159303493961</v>
      </c>
      <c r="E19" s="91">
        <f t="shared" si="2"/>
        <v>19.481604839835015</v>
      </c>
      <c r="F19" s="91">
        <f t="shared" si="2"/>
        <v>2.1278631848405767</v>
      </c>
      <c r="G19" s="91">
        <f t="shared" si="2"/>
        <v>4.344143462403478</v>
      </c>
      <c r="H19" s="91">
        <f t="shared" si="2"/>
        <v>6.8848973075982753</v>
      </c>
      <c r="I19" s="91">
        <f t="shared" si="2"/>
        <v>8.221489103742103</v>
      </c>
      <c r="J19" s="91">
        <f t="shared" si="2"/>
        <v>0</v>
      </c>
      <c r="K19" s="91">
        <f t="shared" si="2"/>
        <v>3.5247352981551883</v>
      </c>
      <c r="L19" s="91">
        <f t="shared" si="2"/>
        <v>7.1149106376547238</v>
      </c>
      <c r="M19" s="91">
        <f t="shared" si="2"/>
        <v>0.38622527895682091</v>
      </c>
      <c r="N19" s="91">
        <f t="shared" si="2"/>
        <v>6.7896173690077628</v>
      </c>
      <c r="O19" s="91">
        <f t="shared" si="2"/>
        <v>1.687324356514933</v>
      </c>
      <c r="P19" s="91">
        <f t="shared" si="2"/>
        <v>9.0475845872785428</v>
      </c>
      <c r="Q19" s="91">
        <f t="shared" si="2"/>
        <v>4.9360325590479235</v>
      </c>
      <c r="R19" s="91">
        <f t="shared" si="2"/>
        <v>2.3563309614389611</v>
      </c>
      <c r="S19" s="91">
        <f t="shared" si="2"/>
        <v>2.2372124037148948</v>
      </c>
      <c r="T19" s="92">
        <f t="shared" si="4"/>
        <v>99.999999999999986</v>
      </c>
    </row>
    <row r="20" spans="1:20" x14ac:dyDescent="0.25">
      <c r="A20" s="75" t="s">
        <v>80</v>
      </c>
      <c r="B20" s="90">
        <f t="shared" si="3"/>
        <v>4.802363179176445</v>
      </c>
      <c r="C20" s="91">
        <f t="shared" si="2"/>
        <v>6.3533058932635458E-2</v>
      </c>
      <c r="D20" s="91">
        <f t="shared" si="2"/>
        <v>16.311508373786115</v>
      </c>
      <c r="E20" s="91">
        <f t="shared" si="2"/>
        <v>19.213220435207091</v>
      </c>
      <c r="F20" s="91">
        <f t="shared" si="2"/>
        <v>2.1036055025401801</v>
      </c>
      <c r="G20" s="91">
        <f t="shared" si="2"/>
        <v>4.5656523356887098</v>
      </c>
      <c r="H20" s="91">
        <f t="shared" si="2"/>
        <v>6.5491595053218905</v>
      </c>
      <c r="I20" s="91">
        <f t="shared" si="2"/>
        <v>7.9881029976132529</v>
      </c>
      <c r="J20" s="91">
        <f t="shared" si="2"/>
        <v>0</v>
      </c>
      <c r="K20" s="91">
        <f t="shared" si="2"/>
        <v>3.5430537784517337</v>
      </c>
      <c r="L20" s="91">
        <f t="shared" si="2"/>
        <v>7.2796113074994899</v>
      </c>
      <c r="M20" s="91">
        <f t="shared" si="2"/>
        <v>0.36411676859644604</v>
      </c>
      <c r="N20" s="91">
        <f t="shared" si="2"/>
        <v>7.0569022499483394</v>
      </c>
      <c r="O20" s="91">
        <f t="shared" si="2"/>
        <v>1.6849869365173826</v>
      </c>
      <c r="P20" s="91">
        <f t="shared" si="2"/>
        <v>8.7407957867990653</v>
      </c>
      <c r="Q20" s="91">
        <f t="shared" si="2"/>
        <v>5.0785640874410056</v>
      </c>
      <c r="R20" s="91">
        <f t="shared" si="2"/>
        <v>2.4844247727126514</v>
      </c>
      <c r="S20" s="91">
        <f t="shared" si="2"/>
        <v>2.1703989237675576</v>
      </c>
      <c r="T20" s="92">
        <f t="shared" si="4"/>
        <v>100</v>
      </c>
    </row>
    <row r="21" spans="1:20" s="98" customFormat="1" ht="16.5" thickBot="1" x14ac:dyDescent="0.3">
      <c r="A21" s="68" t="s">
        <v>81</v>
      </c>
      <c r="B21" s="95">
        <f t="shared" si="3"/>
        <v>4.6949209800488871</v>
      </c>
      <c r="C21" s="96">
        <f t="shared" si="2"/>
        <v>5.7705713442174907E-2</v>
      </c>
      <c r="D21" s="96">
        <f t="shared" si="2"/>
        <v>15.264690682903309</v>
      </c>
      <c r="E21" s="96">
        <f t="shared" si="2"/>
        <v>18.818195014614826</v>
      </c>
      <c r="F21" s="96">
        <f t="shared" si="2"/>
        <v>2.0938807655050127</v>
      </c>
      <c r="G21" s="96">
        <f t="shared" si="2"/>
        <v>4.7341093123662379</v>
      </c>
      <c r="H21" s="96">
        <f t="shared" si="2"/>
        <v>6.3675617695242117</v>
      </c>
      <c r="I21" s="96">
        <f t="shared" si="2"/>
        <v>8.0365617334646</v>
      </c>
      <c r="J21" s="96">
        <f t="shared" si="2"/>
        <v>0</v>
      </c>
      <c r="K21" s="96">
        <f t="shared" si="2"/>
        <v>3.3906076213576544</v>
      </c>
      <c r="L21" s="96">
        <f t="shared" si="2"/>
        <v>7.0547665891008595</v>
      </c>
      <c r="M21" s="96">
        <f t="shared" si="2"/>
        <v>0.36742428341332634</v>
      </c>
      <c r="N21" s="96">
        <f t="shared" si="2"/>
        <v>6.9627534362371</v>
      </c>
      <c r="O21" s="96">
        <f t="shared" si="2"/>
        <v>1.5940345506540186</v>
      </c>
      <c r="P21" s="96">
        <f t="shared" si="2"/>
        <v>8.4347176083748732</v>
      </c>
      <c r="Q21" s="96">
        <f t="shared" si="2"/>
        <v>4.8385623297234446</v>
      </c>
      <c r="R21" s="96">
        <f t="shared" si="2"/>
        <v>2.5365754936489884</v>
      </c>
      <c r="S21" s="96">
        <f t="shared" si="2"/>
        <v>4.7529321156204851</v>
      </c>
      <c r="T21" s="97">
        <f t="shared" si="4"/>
        <v>99.999999999999986</v>
      </c>
    </row>
    <row r="23" spans="1:20" ht="20.45" customHeight="1" x14ac:dyDescent="0.25"/>
    <row r="24" spans="1:20" ht="20.45" customHeight="1" x14ac:dyDescent="0.25"/>
    <row r="25" spans="1:20" ht="20.45" customHeight="1" x14ac:dyDescent="0.25"/>
    <row r="26" spans="1:20" ht="20.45" customHeight="1" x14ac:dyDescent="0.25"/>
    <row r="27" spans="1:20" ht="20.45" customHeight="1" x14ac:dyDescent="0.25"/>
    <row r="28" spans="1:20" ht="20.45" customHeight="1" x14ac:dyDescent="0.25"/>
    <row r="29" spans="1:20" ht="20.45" customHeight="1" x14ac:dyDescent="0.25"/>
    <row r="30" spans="1:20" x14ac:dyDescent="0.25">
      <c r="C30" s="71"/>
      <c r="D30" s="71"/>
      <c r="E30" s="71"/>
      <c r="G30" s="71"/>
      <c r="H30" s="71"/>
      <c r="I30" s="71"/>
    </row>
    <row r="31" spans="1:20" x14ac:dyDescent="0.25">
      <c r="C31" s="71"/>
      <c r="D31" s="71"/>
      <c r="E31" s="71"/>
      <c r="G31" s="71"/>
      <c r="H31" s="71"/>
      <c r="I31" s="71"/>
    </row>
    <row r="32" spans="1:20" x14ac:dyDescent="0.25">
      <c r="C32" s="71"/>
      <c r="D32" s="71"/>
      <c r="E32" s="71"/>
      <c r="G32" s="71"/>
      <c r="H32" s="71"/>
      <c r="I32" s="71"/>
    </row>
    <row r="33" spans="7:9" x14ac:dyDescent="0.25">
      <c r="G33" s="71"/>
      <c r="H33" s="71"/>
      <c r="I33" s="71"/>
    </row>
    <row r="34" spans="7:9" x14ac:dyDescent="0.25">
      <c r="G34" s="71"/>
      <c r="H34" s="71"/>
      <c r="I34" s="71"/>
    </row>
    <row r="35" spans="7:9" x14ac:dyDescent="0.25">
      <c r="G35" s="71"/>
      <c r="H35" s="71"/>
      <c r="I35" s="71"/>
    </row>
    <row r="36" spans="7:9" x14ac:dyDescent="0.25">
      <c r="G36" s="71"/>
      <c r="H36" s="71"/>
      <c r="I36" s="71"/>
    </row>
    <row r="37" spans="7:9" x14ac:dyDescent="0.25">
      <c r="G37" s="71"/>
      <c r="H37" s="71"/>
      <c r="I37" s="71"/>
    </row>
    <row r="38" spans="7:9" x14ac:dyDescent="0.25">
      <c r="G38" s="71"/>
      <c r="H38" s="71"/>
      <c r="I38" s="71"/>
    </row>
    <row r="39" spans="7:9" x14ac:dyDescent="0.25">
      <c r="G39" s="71"/>
      <c r="H39" s="71"/>
      <c r="I39" s="71"/>
    </row>
    <row r="40" spans="7:9" x14ac:dyDescent="0.25">
      <c r="G40" s="71"/>
      <c r="H40" s="71"/>
      <c r="I40" s="71"/>
    </row>
    <row r="41" spans="7:9" x14ac:dyDescent="0.25">
      <c r="G41" s="71"/>
      <c r="H41" s="71"/>
      <c r="I41" s="71"/>
    </row>
  </sheetData>
  <mergeCells count="24">
    <mergeCell ref="A1:J1"/>
    <mergeCell ref="I9:J9"/>
    <mergeCell ref="I10:J10"/>
    <mergeCell ref="K2:S2"/>
    <mergeCell ref="A2:A3"/>
    <mergeCell ref="B2:B3"/>
    <mergeCell ref="C2:F2"/>
    <mergeCell ref="G2:G3"/>
    <mergeCell ref="K1:T1"/>
    <mergeCell ref="I13:J14"/>
    <mergeCell ref="K13:S13"/>
    <mergeCell ref="A12:L12"/>
    <mergeCell ref="I2:J3"/>
    <mergeCell ref="I4:J4"/>
    <mergeCell ref="I5:J5"/>
    <mergeCell ref="I6:J6"/>
    <mergeCell ref="H2:H3"/>
    <mergeCell ref="I7:J7"/>
    <mergeCell ref="I8:J8"/>
    <mergeCell ref="A13:A14"/>
    <mergeCell ref="B13:B14"/>
    <mergeCell ref="C13:F13"/>
    <mergeCell ref="G13:G14"/>
    <mergeCell ref="H13:H14"/>
  </mergeCells>
  <pageMargins left="0.25" right="0.2" top="0.6" bottom="0.1" header="0.3" footer="0.3"/>
  <pageSetup paperSize="9" scale="40" firstPageNumber="205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view="pageBreakPreview" zoomScaleNormal="100" zoomScaleSheetLayoutView="100" workbookViewId="0">
      <selection activeCell="A23" sqref="A23:XFD23"/>
    </sheetView>
  </sheetViews>
  <sheetFormatPr defaultColWidth="8.7109375" defaultRowHeight="15" x14ac:dyDescent="0.25"/>
  <cols>
    <col min="1" max="1" width="42.42578125" style="14" customWidth="1"/>
    <col min="2" max="11" width="12.28515625" style="14" bestFit="1" customWidth="1"/>
    <col min="12" max="16384" width="8.7109375" style="14"/>
  </cols>
  <sheetData>
    <row r="1" spans="1:11" ht="22.5" x14ac:dyDescent="0.3">
      <c r="A1" s="16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.75" thickBot="1" x14ac:dyDescent="0.3">
      <c r="A2" s="14" t="s">
        <v>39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5.5" customHeight="1" x14ac:dyDescent="0.25">
      <c r="A3" s="15"/>
      <c r="B3" s="1">
        <v>43800</v>
      </c>
      <c r="C3" s="1">
        <v>43831</v>
      </c>
      <c r="D3" s="1">
        <v>43862</v>
      </c>
      <c r="E3" s="1">
        <v>43891</v>
      </c>
      <c r="F3" s="1">
        <v>43922</v>
      </c>
      <c r="G3" s="1">
        <v>43953</v>
      </c>
      <c r="H3" s="1">
        <v>43984</v>
      </c>
      <c r="I3" s="1">
        <v>44014</v>
      </c>
      <c r="J3" s="1">
        <v>44045</v>
      </c>
      <c r="K3" s="1">
        <v>44076</v>
      </c>
    </row>
    <row r="4" spans="1:11" s="62" customFormat="1" ht="25.5" customHeight="1" x14ac:dyDescent="0.25">
      <c r="A4" s="60"/>
      <c r="B4" s="61" t="s">
        <v>78</v>
      </c>
      <c r="C4" s="61"/>
      <c r="D4" s="61"/>
      <c r="E4" s="61" t="s">
        <v>79</v>
      </c>
      <c r="F4" s="61"/>
      <c r="G4" s="61"/>
      <c r="H4" s="61" t="s">
        <v>80</v>
      </c>
      <c r="I4" s="61"/>
      <c r="J4" s="61"/>
      <c r="K4" s="61" t="s">
        <v>81</v>
      </c>
    </row>
    <row r="5" spans="1:11" ht="25.5" customHeight="1" x14ac:dyDescent="0.25">
      <c r="A5" s="5" t="s">
        <v>22</v>
      </c>
      <c r="B5" s="2">
        <f>SUM(B6,B9)</f>
        <v>36714883.358282998</v>
      </c>
      <c r="C5" s="2">
        <f t="shared" ref="C5:G5" si="0">SUM(C6,C9)</f>
        <v>36297245.027406678</v>
      </c>
      <c r="D5" s="2">
        <f t="shared" si="0"/>
        <v>37132194.113456145</v>
      </c>
      <c r="E5" s="2">
        <f t="shared" si="0"/>
        <v>38431948.10531339</v>
      </c>
      <c r="F5" s="2">
        <f t="shared" si="0"/>
        <v>39603928.775765926</v>
      </c>
      <c r="G5" s="2">
        <f t="shared" si="0"/>
        <v>38913828.544557251</v>
      </c>
      <c r="H5" s="2">
        <f>SUM(H6,H9)</f>
        <v>38453939.566162251</v>
      </c>
      <c r="I5" s="2">
        <f t="shared" ref="I5" si="1">SUM(I6,I9)</f>
        <v>39849571.533868037</v>
      </c>
      <c r="J5" s="2">
        <f t="shared" ref="J5" si="2">SUM(J6,J9)</f>
        <v>38792303.904300325</v>
      </c>
      <c r="K5" s="2">
        <f t="shared" ref="K5" si="3">SUM(K6,K9)</f>
        <v>39415169.566293105</v>
      </c>
    </row>
    <row r="6" spans="1:11" ht="25.5" customHeight="1" x14ac:dyDescent="0.25">
      <c r="A6" s="6" t="s">
        <v>23</v>
      </c>
      <c r="B6" s="2">
        <f>SUM(B7:B8)</f>
        <v>10098139.540782657</v>
      </c>
      <c r="C6" s="2">
        <f t="shared" ref="C6:I6" si="4">SUM(C7:C8)</f>
        <v>9645254.9198699519</v>
      </c>
      <c r="D6" s="2">
        <f t="shared" si="4"/>
        <v>10352073.72289113</v>
      </c>
      <c r="E6" s="2">
        <f t="shared" si="4"/>
        <v>10009034.67530825</v>
      </c>
      <c r="F6" s="2">
        <f t="shared" si="4"/>
        <v>10710050.784940533</v>
      </c>
      <c r="G6" s="2">
        <f t="shared" si="4"/>
        <v>9564579.4907402769</v>
      </c>
      <c r="H6" s="2">
        <f t="shared" si="4"/>
        <v>8898424.8386169821</v>
      </c>
      <c r="I6" s="2">
        <f t="shared" si="4"/>
        <v>9661188.0922583025</v>
      </c>
      <c r="J6" s="2">
        <f>SUM(J7:J8)</f>
        <v>8410276.4854960237</v>
      </c>
      <c r="K6" s="2">
        <f t="shared" ref="K6" si="5">SUM(K7:K8)</f>
        <v>9683612.4695689511</v>
      </c>
    </row>
    <row r="7" spans="1:11" ht="25.5" customHeight="1" x14ac:dyDescent="0.25">
      <c r="A7" s="7" t="s">
        <v>24</v>
      </c>
      <c r="B7" s="3">
        <v>16734906.628193337</v>
      </c>
      <c r="C7" s="3">
        <v>16928781.177159641</v>
      </c>
      <c r="D7" s="3">
        <v>17120577.184021309</v>
      </c>
      <c r="E7" s="3">
        <v>16730376.73143026</v>
      </c>
      <c r="F7" s="3">
        <v>17933220.266390093</v>
      </c>
      <c r="G7" s="3">
        <v>17414350.905083638</v>
      </c>
      <c r="H7" s="3">
        <v>17939252.26780729</v>
      </c>
      <c r="I7" s="3">
        <v>18717287.83433219</v>
      </c>
      <c r="J7" s="3">
        <v>19109859.551661551</v>
      </c>
      <c r="K7" s="3">
        <v>19027528.155438632</v>
      </c>
    </row>
    <row r="8" spans="1:11" ht="25.5" customHeight="1" x14ac:dyDescent="0.25">
      <c r="A8" s="7" t="s">
        <v>25</v>
      </c>
      <c r="B8" s="3">
        <v>-6636767.08741068</v>
      </c>
      <c r="C8" s="3">
        <v>-7283526.25728969</v>
      </c>
      <c r="D8" s="3">
        <v>-6768503.4611301804</v>
      </c>
      <c r="E8" s="3">
        <v>-6721342.0561220106</v>
      </c>
      <c r="F8" s="3">
        <v>-7223169.4814495593</v>
      </c>
      <c r="G8" s="3">
        <v>-7849771.4143433599</v>
      </c>
      <c r="H8" s="3">
        <v>-9040827.4291903079</v>
      </c>
      <c r="I8" s="3">
        <v>-9056099.742073888</v>
      </c>
      <c r="J8" s="3">
        <v>-10699583.066165527</v>
      </c>
      <c r="K8" s="3">
        <v>-9343915.6858696807</v>
      </c>
    </row>
    <row r="9" spans="1:11" ht="25.5" customHeight="1" x14ac:dyDescent="0.25">
      <c r="A9" s="6" t="s">
        <v>26</v>
      </c>
      <c r="B9" s="4">
        <f>SUM(B10:B13)</f>
        <v>26616743.817500338</v>
      </c>
      <c r="C9" s="4">
        <f t="shared" ref="C9:K9" si="6">SUM(C10:C13)</f>
        <v>26651990.107536722</v>
      </c>
      <c r="D9" s="4">
        <f t="shared" si="6"/>
        <v>26780120.390565015</v>
      </c>
      <c r="E9" s="4">
        <f t="shared" si="6"/>
        <v>28422913.430005141</v>
      </c>
      <c r="F9" s="4">
        <f t="shared" si="6"/>
        <v>28893877.990825389</v>
      </c>
      <c r="G9" s="4">
        <f t="shared" si="6"/>
        <v>29349249.053816974</v>
      </c>
      <c r="H9" s="4">
        <f t="shared" si="6"/>
        <v>29555514.727545269</v>
      </c>
      <c r="I9" s="4">
        <f t="shared" si="6"/>
        <v>30188383.441609733</v>
      </c>
      <c r="J9" s="4">
        <f t="shared" si="6"/>
        <v>30382027.418804303</v>
      </c>
      <c r="K9" s="4">
        <f t="shared" si="6"/>
        <v>29731557.096724153</v>
      </c>
    </row>
    <row r="10" spans="1:11" ht="25.5" customHeight="1" x14ac:dyDescent="0.25">
      <c r="A10" s="8" t="s">
        <v>27</v>
      </c>
      <c r="B10" s="2">
        <v>7717905.1337723508</v>
      </c>
      <c r="C10" s="2">
        <v>7825501.825963961</v>
      </c>
      <c r="D10" s="2">
        <v>7857884.5434193108</v>
      </c>
      <c r="E10" s="2">
        <v>8519295.8746499699</v>
      </c>
      <c r="F10" s="2">
        <v>8877640.08003572</v>
      </c>
      <c r="G10" s="2">
        <v>9255620.4239847716</v>
      </c>
      <c r="H10" s="2">
        <v>9407070.1873747706</v>
      </c>
      <c r="I10" s="2">
        <v>9350154.6858330313</v>
      </c>
      <c r="J10" s="2">
        <v>9376426.4076350518</v>
      </c>
      <c r="K10" s="2">
        <v>8524678.08627267</v>
      </c>
    </row>
    <row r="11" spans="1:11" ht="25.5" customHeight="1" x14ac:dyDescent="0.25">
      <c r="A11" s="8" t="s">
        <v>28</v>
      </c>
      <c r="B11" s="2">
        <v>1869671.1379924999</v>
      </c>
      <c r="C11" s="2">
        <v>1823862.5790723399</v>
      </c>
      <c r="D11" s="2">
        <v>1864843.3410036699</v>
      </c>
      <c r="E11" s="2">
        <v>1870842.56580097</v>
      </c>
      <c r="F11" s="2">
        <v>1802743.44325652</v>
      </c>
      <c r="G11" s="2">
        <v>1786181.04316562</v>
      </c>
      <c r="H11" s="2">
        <v>1812287.6187452001</v>
      </c>
      <c r="I11" s="2">
        <v>1907598.76623259</v>
      </c>
      <c r="J11" s="2">
        <v>1936972.76876232</v>
      </c>
      <c r="K11" s="2">
        <v>1978193.42233222</v>
      </c>
    </row>
    <row r="12" spans="1:11" ht="25.5" customHeight="1" x14ac:dyDescent="0.25">
      <c r="A12" s="8" t="s">
        <v>29</v>
      </c>
      <c r="B12" s="2">
        <v>779398.05055233999</v>
      </c>
      <c r="C12" s="2">
        <v>802657.50631235004</v>
      </c>
      <c r="D12" s="2">
        <v>765292.96722791006</v>
      </c>
      <c r="E12" s="2">
        <v>780510.49572565989</v>
      </c>
      <c r="F12" s="2">
        <v>811573.68683573999</v>
      </c>
      <c r="G12" s="2">
        <v>732900.38613267988</v>
      </c>
      <c r="H12" s="2">
        <v>711925.51813176007</v>
      </c>
      <c r="I12" s="2">
        <v>708246.80386937992</v>
      </c>
      <c r="J12" s="2">
        <v>742904.84215925005</v>
      </c>
      <c r="K12" s="2">
        <v>736685.23294626002</v>
      </c>
    </row>
    <row r="13" spans="1:11" ht="25.5" customHeight="1" x14ac:dyDescent="0.25">
      <c r="A13" s="8" t="s">
        <v>30</v>
      </c>
      <c r="B13" s="2">
        <v>16249769.495183147</v>
      </c>
      <c r="C13" s="2">
        <v>16199968.196188072</v>
      </c>
      <c r="D13" s="2">
        <v>16292099.538914127</v>
      </c>
      <c r="E13" s="2">
        <v>17252264.493828543</v>
      </c>
      <c r="F13" s="2">
        <v>17401920.780697409</v>
      </c>
      <c r="G13" s="2">
        <v>17574547.200533904</v>
      </c>
      <c r="H13" s="2">
        <v>17624231.403293539</v>
      </c>
      <c r="I13" s="2">
        <v>18222383.185674734</v>
      </c>
      <c r="J13" s="2">
        <v>18325723.400247678</v>
      </c>
      <c r="K13" s="2">
        <v>18492000.355173003</v>
      </c>
    </row>
    <row r="14" spans="1:11" ht="25.5" customHeight="1" x14ac:dyDescent="0.25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25.5" customHeight="1" x14ac:dyDescent="0.25">
      <c r="A15" s="10" t="s">
        <v>31</v>
      </c>
      <c r="B15" s="2">
        <v>8625771.7796736602</v>
      </c>
      <c r="C15" s="2">
        <v>8467394.2232700288</v>
      </c>
      <c r="D15" s="2">
        <v>8611984.1124685537</v>
      </c>
      <c r="E15" s="2">
        <v>9216164.6047892794</v>
      </c>
      <c r="F15" s="2">
        <v>9757261.418336153</v>
      </c>
      <c r="G15" s="2">
        <v>10578122.121834075</v>
      </c>
      <c r="H15" s="2">
        <v>10513081.506176973</v>
      </c>
      <c r="I15" s="2">
        <v>10749123.618535379</v>
      </c>
      <c r="J15" s="2">
        <v>11162012.026595771</v>
      </c>
      <c r="K15" s="2">
        <v>11515620.067712203</v>
      </c>
    </row>
    <row r="16" spans="1:11" ht="25.5" customHeight="1" x14ac:dyDescent="0.25">
      <c r="A16" s="10" t="s">
        <v>32</v>
      </c>
      <c r="B16" s="2">
        <f>SUM(B17:B21)</f>
        <v>18229533.646490261</v>
      </c>
      <c r="C16" s="2">
        <f t="shared" ref="C16:K16" si="7">SUM(C17:C21)</f>
        <v>18807815.439340439</v>
      </c>
      <c r="D16" s="2">
        <f t="shared" si="7"/>
        <v>19321592.284387067</v>
      </c>
      <c r="E16" s="2">
        <f t="shared" si="7"/>
        <v>19903120.227330085</v>
      </c>
      <c r="F16" s="2">
        <f t="shared" si="7"/>
        <v>20298614.383065946</v>
      </c>
      <c r="G16" s="2">
        <f t="shared" si="7"/>
        <v>20165858.655611269</v>
      </c>
      <c r="H16" s="2">
        <f t="shared" si="7"/>
        <v>20212154.809280608</v>
      </c>
      <c r="I16" s="2">
        <f t="shared" si="7"/>
        <v>20561724.331947591</v>
      </c>
      <c r="J16" s="2">
        <f t="shared" si="7"/>
        <v>21129112.897539593</v>
      </c>
      <c r="K16" s="2">
        <f t="shared" si="7"/>
        <v>21402021.88495338</v>
      </c>
    </row>
    <row r="17" spans="1:11" ht="25.5" customHeight="1" x14ac:dyDescent="0.25">
      <c r="A17" s="11" t="s">
        <v>33</v>
      </c>
      <c r="B17" s="3">
        <v>1336338.6505134699</v>
      </c>
      <c r="C17" s="3">
        <v>1274490.06944137</v>
      </c>
      <c r="D17" s="3">
        <v>1256418.1485762801</v>
      </c>
      <c r="E17" s="3">
        <v>1395109.31430738</v>
      </c>
      <c r="F17" s="3">
        <v>1064034.9542039598</v>
      </c>
      <c r="G17" s="3">
        <v>989937.72335502005</v>
      </c>
      <c r="H17" s="3">
        <v>917546.19503508997</v>
      </c>
      <c r="I17" s="3">
        <v>1036520.59808287</v>
      </c>
      <c r="J17" s="3">
        <v>1027631.84976737</v>
      </c>
      <c r="K17" s="3">
        <v>1122322.5264423902</v>
      </c>
    </row>
    <row r="18" spans="1:11" ht="25.5" customHeight="1" x14ac:dyDescent="0.25">
      <c r="A18" s="11" t="s">
        <v>34</v>
      </c>
      <c r="B18" s="3">
        <v>16567479.622290971</v>
      </c>
      <c r="C18" s="3">
        <v>17201873.452999998</v>
      </c>
      <c r="D18" s="3">
        <v>17731433.26838126</v>
      </c>
      <c r="E18" s="3">
        <v>18159679.739469469</v>
      </c>
      <c r="F18" s="3">
        <v>18877554.332963288</v>
      </c>
      <c r="G18" s="3">
        <v>18861285.68148132</v>
      </c>
      <c r="H18" s="3">
        <v>18734031.340215452</v>
      </c>
      <c r="I18" s="3">
        <v>19159974.977973871</v>
      </c>
      <c r="J18" s="3">
        <v>19685666.002829574</v>
      </c>
      <c r="K18" s="3">
        <v>19853158.093518537</v>
      </c>
    </row>
    <row r="19" spans="1:11" ht="25.5" customHeight="1" x14ac:dyDescent="0.25">
      <c r="A19" s="11" t="s">
        <v>35</v>
      </c>
      <c r="B19" s="3">
        <v>64405.748734639994</v>
      </c>
      <c r="C19" s="3">
        <v>73604.49500000001</v>
      </c>
      <c r="D19" s="3">
        <v>76685.403558289981</v>
      </c>
      <c r="E19" s="3">
        <v>76033.263120639996</v>
      </c>
      <c r="F19" s="3">
        <v>74716.040153049995</v>
      </c>
      <c r="G19" s="3">
        <v>82297.972256169989</v>
      </c>
      <c r="H19" s="3">
        <v>83384.568701740005</v>
      </c>
      <c r="I19" s="3">
        <v>90654.268772780022</v>
      </c>
      <c r="J19" s="3">
        <v>96076.550706409995</v>
      </c>
      <c r="K19" s="3">
        <v>98855.527349610013</v>
      </c>
    </row>
    <row r="20" spans="1:11" ht="25.5" customHeight="1" x14ac:dyDescent="0.25">
      <c r="A20" s="11" t="s">
        <v>36</v>
      </c>
      <c r="B20" s="3">
        <v>48817.638951179993</v>
      </c>
      <c r="C20" s="3">
        <v>55243.214</v>
      </c>
      <c r="D20" s="3">
        <v>37797.17848165</v>
      </c>
      <c r="E20" s="3">
        <v>66895.426197179986</v>
      </c>
      <c r="F20" s="3">
        <v>58559.530659830001</v>
      </c>
      <c r="G20" s="3">
        <v>41690.926821360001</v>
      </c>
      <c r="H20" s="3">
        <v>58028.863576720003</v>
      </c>
      <c r="I20" s="3">
        <v>44325.710100850003</v>
      </c>
      <c r="J20" s="3">
        <v>64964.789620629999</v>
      </c>
      <c r="K20" s="3">
        <v>64964.789620629999</v>
      </c>
    </row>
    <row r="21" spans="1:11" ht="25.5" customHeight="1" thickBot="1" x14ac:dyDescent="0.3">
      <c r="A21" s="12" t="s">
        <v>37</v>
      </c>
      <c r="B21" s="13">
        <v>212491.986</v>
      </c>
      <c r="C21" s="13">
        <v>202604.20789906933</v>
      </c>
      <c r="D21" s="13">
        <v>219258.28538958333</v>
      </c>
      <c r="E21" s="13">
        <v>205402.4842354155</v>
      </c>
      <c r="F21" s="13">
        <v>223749.52508582128</v>
      </c>
      <c r="G21" s="13">
        <v>190646.35169739899</v>
      </c>
      <c r="H21" s="13">
        <v>419163.84175160708</v>
      </c>
      <c r="I21" s="13">
        <v>230248.77701722129</v>
      </c>
      <c r="J21" s="13">
        <v>254773.70461561251</v>
      </c>
      <c r="K21" s="13">
        <v>262720.94802221336</v>
      </c>
    </row>
    <row r="22" spans="1:11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</row>
  </sheetData>
  <pageMargins left="0.7" right="0.7" top="0.75" bottom="0.75" header="0.3" footer="0.3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C568-7730-407C-8643-E0DD00FE9363}">
  <dimension ref="A1:V94"/>
  <sheetViews>
    <sheetView workbookViewId="0">
      <selection activeCell="A6" sqref="A6"/>
    </sheetView>
  </sheetViews>
  <sheetFormatPr defaultRowHeight="15" outlineLevelCol="1" x14ac:dyDescent="0.25"/>
  <cols>
    <col min="1" max="1" width="14.28515625" customWidth="1"/>
    <col min="2" max="2" width="55" customWidth="1"/>
    <col min="3" max="3" width="15.140625" style="143" customWidth="1"/>
    <col min="4" max="4" width="15.140625" style="149" customWidth="1" outlineLevel="1"/>
    <col min="5" max="6" width="15.140625" style="143" customWidth="1"/>
    <col min="7" max="7" width="22.5703125" style="145" customWidth="1"/>
    <col min="8" max="8" width="22.42578125" style="145" customWidth="1"/>
    <col min="9" max="9" width="15" style="145" customWidth="1"/>
    <col min="10" max="10" width="15.28515625" style="145" customWidth="1"/>
    <col min="11" max="11" width="15.5703125" style="146" customWidth="1"/>
    <col min="12" max="12" width="17.5703125" style="146" customWidth="1"/>
    <col min="13" max="13" width="15.5703125" style="146" customWidth="1"/>
    <col min="14" max="14" width="16" style="146" customWidth="1"/>
    <col min="15" max="15" width="15.140625" style="147" customWidth="1"/>
    <col min="16" max="16" width="16.28515625" style="147" customWidth="1"/>
    <col min="17" max="17" width="17.28515625" style="147" customWidth="1"/>
    <col min="18" max="18" width="17" style="147" customWidth="1"/>
    <col min="19" max="19" width="15.140625" style="147" customWidth="1"/>
    <col min="20" max="20" width="16.28515625" style="147" customWidth="1"/>
    <col min="21" max="21" width="17.28515625" style="147" customWidth="1"/>
    <col min="22" max="22" width="17" style="147" customWidth="1"/>
  </cols>
  <sheetData>
    <row r="1" spans="1:22" s="108" customFormat="1" ht="20.100000000000001" customHeight="1" x14ac:dyDescent="0.3">
      <c r="B1" s="170" t="s">
        <v>90</v>
      </c>
      <c r="C1" s="170"/>
      <c r="D1" s="170"/>
      <c r="E1" s="170"/>
      <c r="F1" s="170"/>
      <c r="G1" s="170" t="s">
        <v>90</v>
      </c>
      <c r="H1" s="170"/>
      <c r="I1" s="170"/>
      <c r="J1" s="170"/>
      <c r="K1" s="174" t="s">
        <v>90</v>
      </c>
      <c r="L1" s="174"/>
      <c r="M1" s="174"/>
      <c r="N1" s="174"/>
      <c r="O1" s="175" t="s">
        <v>90</v>
      </c>
      <c r="P1" s="175"/>
      <c r="Q1" s="175"/>
      <c r="R1" s="175"/>
      <c r="S1" s="170" t="s">
        <v>90</v>
      </c>
      <c r="T1" s="170"/>
      <c r="U1" s="170"/>
      <c r="V1" s="170"/>
    </row>
    <row r="2" spans="1:22" s="108" customFormat="1" ht="20.100000000000001" customHeight="1" x14ac:dyDescent="0.3">
      <c r="B2" s="171" t="s">
        <v>91</v>
      </c>
      <c r="C2" s="171"/>
      <c r="D2" s="171"/>
      <c r="E2" s="171"/>
      <c r="F2" s="171"/>
      <c r="G2" s="171" t="s">
        <v>92</v>
      </c>
      <c r="H2" s="171"/>
      <c r="I2" s="171"/>
      <c r="J2" s="171"/>
      <c r="K2" s="172" t="s">
        <v>92</v>
      </c>
      <c r="L2" s="172"/>
      <c r="M2" s="172"/>
      <c r="N2" s="172"/>
      <c r="O2" s="173" t="s">
        <v>92</v>
      </c>
      <c r="P2" s="173"/>
      <c r="Q2" s="173"/>
      <c r="R2" s="173"/>
      <c r="S2" s="171" t="s">
        <v>92</v>
      </c>
      <c r="T2" s="171"/>
      <c r="U2" s="171"/>
      <c r="V2" s="171"/>
    </row>
    <row r="3" spans="1:22" ht="19.5" customHeight="1" x14ac:dyDescent="0.25">
      <c r="A3" s="167" t="s">
        <v>93</v>
      </c>
      <c r="B3" s="168" t="s">
        <v>94</v>
      </c>
      <c r="C3" s="168" t="s">
        <v>95</v>
      </c>
      <c r="D3" s="168"/>
      <c r="E3" s="169" t="s">
        <v>96</v>
      </c>
      <c r="F3" s="169"/>
      <c r="G3" s="161" t="s">
        <v>95</v>
      </c>
      <c r="H3" s="161"/>
      <c r="I3" s="162" t="s">
        <v>96</v>
      </c>
      <c r="J3" s="162"/>
      <c r="K3" s="163" t="s">
        <v>95</v>
      </c>
      <c r="L3" s="163"/>
      <c r="M3" s="164" t="s">
        <v>96</v>
      </c>
      <c r="N3" s="164"/>
      <c r="O3" s="165" t="s">
        <v>95</v>
      </c>
      <c r="P3" s="165"/>
      <c r="Q3" s="166" t="s">
        <v>96</v>
      </c>
      <c r="R3" s="166"/>
      <c r="S3" s="161" t="s">
        <v>95</v>
      </c>
      <c r="T3" s="161"/>
      <c r="U3" s="162" t="s">
        <v>96</v>
      </c>
      <c r="V3" s="162"/>
    </row>
    <row r="4" spans="1:22" s="117" customFormat="1" ht="31.5" x14ac:dyDescent="0.25">
      <c r="A4" s="167"/>
      <c r="B4" s="168"/>
      <c r="C4" s="109" t="s">
        <v>97</v>
      </c>
      <c r="D4" s="110" t="s">
        <v>98</v>
      </c>
      <c r="E4" s="110" t="s">
        <v>99</v>
      </c>
      <c r="F4" s="110" t="s">
        <v>100</v>
      </c>
      <c r="G4" s="111" t="s">
        <v>101</v>
      </c>
      <c r="H4" s="111" t="s">
        <v>102</v>
      </c>
      <c r="I4" s="112" t="s">
        <v>99</v>
      </c>
      <c r="J4" s="112" t="s">
        <v>100</v>
      </c>
      <c r="K4" s="113" t="s">
        <v>103</v>
      </c>
      <c r="L4" s="113" t="s">
        <v>104</v>
      </c>
      <c r="M4" s="114" t="s">
        <v>99</v>
      </c>
      <c r="N4" s="114" t="s">
        <v>100</v>
      </c>
      <c r="O4" s="115" t="s">
        <v>104</v>
      </c>
      <c r="P4" s="115" t="s">
        <v>105</v>
      </c>
      <c r="Q4" s="116" t="s">
        <v>99</v>
      </c>
      <c r="R4" s="116" t="s">
        <v>100</v>
      </c>
      <c r="S4" s="111" t="s">
        <v>105</v>
      </c>
      <c r="T4" s="111" t="s">
        <v>106</v>
      </c>
      <c r="U4" s="112" t="s">
        <v>99</v>
      </c>
      <c r="V4" s="112" t="s">
        <v>100</v>
      </c>
    </row>
    <row r="5" spans="1:22" s="118" customFormat="1" ht="15.6" customHeight="1" x14ac:dyDescent="0.25">
      <c r="A5" s="167"/>
      <c r="B5" s="168"/>
      <c r="C5" s="109" t="s">
        <v>107</v>
      </c>
      <c r="D5" s="109" t="s">
        <v>107</v>
      </c>
      <c r="E5" s="109" t="s">
        <v>107</v>
      </c>
      <c r="F5" s="109" t="s">
        <v>108</v>
      </c>
      <c r="G5" s="115" t="s">
        <v>107</v>
      </c>
      <c r="H5" s="115" t="s">
        <v>107</v>
      </c>
      <c r="I5" s="115" t="s">
        <v>107</v>
      </c>
      <c r="J5" s="111" t="s">
        <v>108</v>
      </c>
      <c r="K5" s="115" t="s">
        <v>107</v>
      </c>
      <c r="L5" s="115" t="s">
        <v>107</v>
      </c>
      <c r="M5" s="115" t="s">
        <v>107</v>
      </c>
      <c r="N5" s="113" t="s">
        <v>108</v>
      </c>
      <c r="O5" s="115" t="s">
        <v>107</v>
      </c>
      <c r="P5" s="115" t="s">
        <v>107</v>
      </c>
      <c r="Q5" s="115" t="s">
        <v>107</v>
      </c>
      <c r="R5" s="115" t="s">
        <v>108</v>
      </c>
      <c r="S5" s="111" t="s">
        <v>107</v>
      </c>
      <c r="T5" s="111" t="s">
        <v>107</v>
      </c>
      <c r="U5" s="111" t="s">
        <v>107</v>
      </c>
      <c r="V5" s="111" t="s">
        <v>108</v>
      </c>
    </row>
    <row r="6" spans="1:22" ht="30.75" x14ac:dyDescent="0.25">
      <c r="A6" s="119">
        <v>1</v>
      </c>
      <c r="B6" s="120" t="s">
        <v>109</v>
      </c>
      <c r="C6" s="121">
        <v>0</v>
      </c>
      <c r="D6" s="121">
        <v>0</v>
      </c>
      <c r="E6" s="122">
        <f>D6-C6</f>
        <v>0</v>
      </c>
      <c r="F6" s="122">
        <f>E6-D6</f>
        <v>0</v>
      </c>
      <c r="G6" s="123">
        <v>0</v>
      </c>
      <c r="H6" s="123">
        <v>0</v>
      </c>
      <c r="I6" s="124">
        <f>H6-G6</f>
        <v>0</v>
      </c>
      <c r="J6" s="125" t="e">
        <f>I6/G6*100</f>
        <v>#DIV/0!</v>
      </c>
      <c r="K6" s="126">
        <v>0</v>
      </c>
      <c r="L6" s="126">
        <v>0</v>
      </c>
      <c r="M6" s="127">
        <f>L6-K6</f>
        <v>0</v>
      </c>
      <c r="N6" s="128" t="e">
        <f>M6/K6*100</f>
        <v>#DIV/0!</v>
      </c>
      <c r="O6" s="129">
        <v>0</v>
      </c>
      <c r="P6" s="129">
        <v>0</v>
      </c>
      <c r="Q6" s="130">
        <f>P6-O6</f>
        <v>0</v>
      </c>
      <c r="R6" s="131" t="e">
        <f>Q6/O6*100</f>
        <v>#DIV/0!</v>
      </c>
      <c r="S6" s="123">
        <v>0</v>
      </c>
      <c r="T6" s="123">
        <v>0</v>
      </c>
      <c r="U6" s="124">
        <f>T6-S6</f>
        <v>0</v>
      </c>
      <c r="V6" s="125" t="e">
        <f>U6/S6*100</f>
        <v>#DIV/0!</v>
      </c>
    </row>
    <row r="7" spans="1:22" ht="15.75" x14ac:dyDescent="0.25">
      <c r="A7" s="119">
        <v>2</v>
      </c>
      <c r="B7" s="120" t="s">
        <v>110</v>
      </c>
      <c r="C7" s="121">
        <v>1.04</v>
      </c>
      <c r="D7" s="121">
        <v>1.1299999999999999</v>
      </c>
      <c r="E7" s="122">
        <f t="shared" ref="E7:E28" si="0">D7-C7</f>
        <v>8.9999999999999858E-2</v>
      </c>
      <c r="F7" s="132">
        <f t="shared" ref="F7:F28" si="1">E7/C7*100</f>
        <v>8.6538461538461391</v>
      </c>
      <c r="G7" s="123">
        <v>2.2967904797600003</v>
      </c>
      <c r="H7" s="123">
        <v>1.1347028078700001</v>
      </c>
      <c r="I7" s="124">
        <f t="shared" ref="I7:I28" si="2">H7-G7</f>
        <v>-1.1620876718900002</v>
      </c>
      <c r="J7" s="125">
        <f t="shared" ref="J7:J28" si="3">I7/G7*100</f>
        <v>-50.596155031582626</v>
      </c>
      <c r="K7" s="126">
        <v>1.1347028078700001</v>
      </c>
      <c r="L7" s="126">
        <v>1.2668111291200002</v>
      </c>
      <c r="M7" s="127">
        <f t="shared" ref="M7:M28" si="4">L7-K7</f>
        <v>0.13210832125000005</v>
      </c>
      <c r="N7" s="128">
        <f t="shared" ref="N7:N28" si="5">M7/K7*100</f>
        <v>11.642548192683714</v>
      </c>
      <c r="O7" s="129">
        <v>1.2668111291200002</v>
      </c>
      <c r="P7" s="129">
        <v>1.2751781874500001</v>
      </c>
      <c r="Q7" s="130">
        <f t="shared" ref="Q7:Q28" si="6">P7-O7</f>
        <v>8.3670583299999546E-3</v>
      </c>
      <c r="R7" s="131">
        <f t="shared" ref="R7:R28" si="7">Q7/O7*100</f>
        <v>0.66048190907607462</v>
      </c>
      <c r="S7" s="123">
        <v>1.2751781874500001</v>
      </c>
      <c r="T7" s="123">
        <v>1.29</v>
      </c>
      <c r="U7" s="124">
        <f t="shared" ref="U7:U28" si="8">T7-S7</f>
        <v>1.4821812549999924E-2</v>
      </c>
      <c r="V7" s="125">
        <f t="shared" ref="V7:V28" si="9">U7/S7*100</f>
        <v>1.1623326603193711</v>
      </c>
    </row>
    <row r="8" spans="1:22" ht="15.75" x14ac:dyDescent="0.25">
      <c r="A8" s="119">
        <v>3</v>
      </c>
      <c r="B8" s="120" t="s">
        <v>111</v>
      </c>
      <c r="C8" s="121">
        <v>36.32</v>
      </c>
      <c r="D8" s="121">
        <v>51.55</v>
      </c>
      <c r="E8" s="122">
        <f t="shared" si="0"/>
        <v>15.229999999999997</v>
      </c>
      <c r="F8" s="132">
        <f t="shared" si="1"/>
        <v>41.932819383259897</v>
      </c>
      <c r="G8" s="123">
        <v>50.968195379489998</v>
      </c>
      <c r="H8" s="123">
        <v>52.27788493557</v>
      </c>
      <c r="I8" s="124">
        <f t="shared" si="2"/>
        <v>1.3096895560800021</v>
      </c>
      <c r="J8" s="125">
        <f t="shared" si="3"/>
        <v>2.5696212046130857</v>
      </c>
      <c r="K8" s="126">
        <v>52.27788493557</v>
      </c>
      <c r="L8" s="126">
        <v>41.43541597251</v>
      </c>
      <c r="M8" s="127">
        <f t="shared" si="4"/>
        <v>-10.84246896306</v>
      </c>
      <c r="N8" s="128">
        <f t="shared" si="5"/>
        <v>-20.740068150084547</v>
      </c>
      <c r="O8" s="129">
        <v>41.43541597251</v>
      </c>
      <c r="P8" s="129">
        <v>51.350198012500002</v>
      </c>
      <c r="Q8" s="130">
        <f t="shared" si="6"/>
        <v>9.9147820399900013</v>
      </c>
      <c r="R8" s="131">
        <f t="shared" si="7"/>
        <v>23.928279244421937</v>
      </c>
      <c r="S8" s="123">
        <v>51.350198012500002</v>
      </c>
      <c r="T8" s="123">
        <v>48.53</v>
      </c>
      <c r="U8" s="124">
        <f t="shared" si="8"/>
        <v>-2.8201980125000006</v>
      </c>
      <c r="V8" s="125">
        <f t="shared" si="9"/>
        <v>-5.4920879016152755</v>
      </c>
    </row>
    <row r="9" spans="1:22" ht="15.75" x14ac:dyDescent="0.25">
      <c r="A9" s="119">
        <v>4</v>
      </c>
      <c r="B9" s="120" t="s">
        <v>112</v>
      </c>
      <c r="C9" s="121">
        <v>7.49</v>
      </c>
      <c r="D9" s="121">
        <v>8.1999999999999993</v>
      </c>
      <c r="E9" s="122">
        <f t="shared" si="0"/>
        <v>0.70999999999999908</v>
      </c>
      <c r="F9" s="132">
        <f t="shared" si="1"/>
        <v>9.4793057409879715</v>
      </c>
      <c r="G9" s="123">
        <v>7.9921916798300003</v>
      </c>
      <c r="H9" s="123">
        <v>8.1986571582300005</v>
      </c>
      <c r="I9" s="124">
        <f t="shared" si="2"/>
        <v>0.20646547840000018</v>
      </c>
      <c r="J9" s="125">
        <f t="shared" si="3"/>
        <v>2.5833399231534928</v>
      </c>
      <c r="K9" s="126">
        <v>8.1986571582300005</v>
      </c>
      <c r="L9" s="126">
        <v>8.4106482478399993</v>
      </c>
      <c r="M9" s="127">
        <f t="shared" si="4"/>
        <v>0.2119910896099988</v>
      </c>
      <c r="N9" s="128">
        <f t="shared" si="5"/>
        <v>2.5856806245056516</v>
      </c>
      <c r="O9" s="129">
        <v>8.4106482478399993</v>
      </c>
      <c r="P9" s="129">
        <v>8.6775534213400007</v>
      </c>
      <c r="Q9" s="130">
        <f t="shared" si="6"/>
        <v>0.26690517350000142</v>
      </c>
      <c r="R9" s="131">
        <f t="shared" si="7"/>
        <v>3.1734197607009342</v>
      </c>
      <c r="S9" s="123">
        <v>8.6775534213400007</v>
      </c>
      <c r="T9" s="123">
        <v>8.98</v>
      </c>
      <c r="U9" s="124">
        <f t="shared" si="8"/>
        <v>0.30244657865999969</v>
      </c>
      <c r="V9" s="125">
        <f t="shared" si="9"/>
        <v>3.4853899938687491</v>
      </c>
    </row>
    <row r="10" spans="1:22" ht="15.75" x14ac:dyDescent="0.25">
      <c r="A10" s="119">
        <v>5</v>
      </c>
      <c r="B10" s="120" t="s">
        <v>113</v>
      </c>
      <c r="C10" s="121">
        <v>0.66</v>
      </c>
      <c r="D10" s="121">
        <v>0.05</v>
      </c>
      <c r="E10" s="122">
        <f t="shared" si="0"/>
        <v>-0.61</v>
      </c>
      <c r="F10" s="132">
        <f t="shared" si="1"/>
        <v>-92.424242424242422</v>
      </c>
      <c r="G10" s="123">
        <v>5.9153178000000001E-2</v>
      </c>
      <c r="H10" s="123">
        <v>5.4658777969999996E-2</v>
      </c>
      <c r="I10" s="124">
        <f t="shared" si="2"/>
        <v>-4.494400030000005E-3</v>
      </c>
      <c r="J10" s="125">
        <f t="shared" si="3"/>
        <v>-7.5979012150454617</v>
      </c>
      <c r="K10" s="126">
        <v>5.4658777969999996E-2</v>
      </c>
      <c r="L10" s="126">
        <v>0.29108033191999994</v>
      </c>
      <c r="M10" s="127">
        <f t="shared" si="4"/>
        <v>0.23642155394999995</v>
      </c>
      <c r="N10" s="128">
        <f t="shared" si="5"/>
        <v>432.54087034247675</v>
      </c>
      <c r="O10" s="129">
        <v>0.29108033191999994</v>
      </c>
      <c r="P10" s="129">
        <v>0.30110062716000002</v>
      </c>
      <c r="Q10" s="130">
        <f t="shared" si="6"/>
        <v>1.0020295240000088E-2</v>
      </c>
      <c r="R10" s="131">
        <f t="shared" si="7"/>
        <v>3.4424501215540908</v>
      </c>
      <c r="S10" s="123">
        <v>0.30110062716000002</v>
      </c>
      <c r="T10" s="123">
        <v>0.31</v>
      </c>
      <c r="U10" s="124">
        <f t="shared" si="8"/>
        <v>8.899372839999975E-3</v>
      </c>
      <c r="V10" s="125">
        <f t="shared" si="9"/>
        <v>2.9556141825207796</v>
      </c>
    </row>
    <row r="11" spans="1:22" ht="15.75" x14ac:dyDescent="0.25">
      <c r="A11" s="119">
        <v>6</v>
      </c>
      <c r="B11" s="120" t="s">
        <v>114</v>
      </c>
      <c r="C11" s="121">
        <v>51.87</v>
      </c>
      <c r="D11" s="121">
        <v>86.4</v>
      </c>
      <c r="E11" s="122">
        <f t="shared" si="0"/>
        <v>34.530000000000008</v>
      </c>
      <c r="F11" s="132">
        <f t="shared" si="1"/>
        <v>66.570271833429757</v>
      </c>
      <c r="G11" s="123">
        <v>81.981212531119994</v>
      </c>
      <c r="H11" s="123">
        <v>86.785302002410006</v>
      </c>
      <c r="I11" s="124">
        <f t="shared" si="2"/>
        <v>4.8040894712900126</v>
      </c>
      <c r="J11" s="125">
        <f t="shared" si="3"/>
        <v>5.8599883106954342</v>
      </c>
      <c r="K11" s="126">
        <v>86.785302002410006</v>
      </c>
      <c r="L11" s="126">
        <v>158.65114111181001</v>
      </c>
      <c r="M11" s="127">
        <f t="shared" si="4"/>
        <v>71.8658391094</v>
      </c>
      <c r="N11" s="128">
        <f t="shared" si="5"/>
        <v>82.80876767289962</v>
      </c>
      <c r="O11" s="129">
        <v>158.65114111181001</v>
      </c>
      <c r="P11" s="129">
        <v>167.86096068578999</v>
      </c>
      <c r="Q11" s="130">
        <f t="shared" si="6"/>
        <v>9.2098195739799849</v>
      </c>
      <c r="R11" s="131">
        <f t="shared" si="7"/>
        <v>5.8050761623512868</v>
      </c>
      <c r="S11" s="123">
        <v>167.86096068578999</v>
      </c>
      <c r="T11" s="123">
        <v>171.41</v>
      </c>
      <c r="U11" s="124">
        <f t="shared" si="8"/>
        <v>3.5490393142100061</v>
      </c>
      <c r="V11" s="125">
        <f t="shared" si="9"/>
        <v>2.1142732054615512</v>
      </c>
    </row>
    <row r="12" spans="1:22" ht="15.75" x14ac:dyDescent="0.25">
      <c r="A12" s="119">
        <v>7</v>
      </c>
      <c r="B12" s="120" t="s">
        <v>115</v>
      </c>
      <c r="C12" s="121">
        <v>3.9</v>
      </c>
      <c r="D12" s="121">
        <v>8.7899999999999991</v>
      </c>
      <c r="E12" s="122">
        <f t="shared" si="0"/>
        <v>4.8899999999999988</v>
      </c>
      <c r="F12" s="132">
        <f t="shared" si="1"/>
        <v>125.38461538461536</v>
      </c>
      <c r="G12" s="123">
        <v>8.6861242222499992</v>
      </c>
      <c r="H12" s="123">
        <v>8.7969981900300009</v>
      </c>
      <c r="I12" s="124">
        <f t="shared" si="2"/>
        <v>0.11087396778000169</v>
      </c>
      <c r="J12" s="125">
        <f t="shared" si="3"/>
        <v>1.2764492533504384</v>
      </c>
      <c r="K12" s="126">
        <v>8.7969981900300009</v>
      </c>
      <c r="L12" s="126">
        <v>11.217110142540001</v>
      </c>
      <c r="M12" s="127">
        <f t="shared" si="4"/>
        <v>2.4201119525100001</v>
      </c>
      <c r="N12" s="128">
        <f t="shared" si="5"/>
        <v>27.510656478852209</v>
      </c>
      <c r="O12" s="129">
        <v>11.217110142540001</v>
      </c>
      <c r="P12" s="129">
        <v>6.7177543226799994</v>
      </c>
      <c r="Q12" s="130">
        <f t="shared" si="6"/>
        <v>-4.4993558198600017</v>
      </c>
      <c r="R12" s="131">
        <f t="shared" si="7"/>
        <v>-40.111541766863382</v>
      </c>
      <c r="S12" s="123">
        <v>6.7177543226799994</v>
      </c>
      <c r="T12" s="123">
        <v>6.84</v>
      </c>
      <c r="U12" s="124">
        <f t="shared" si="8"/>
        <v>0.12224567732000047</v>
      </c>
      <c r="V12" s="125">
        <f t="shared" si="9"/>
        <v>1.8197402204377049</v>
      </c>
    </row>
    <row r="13" spans="1:22" ht="15.75" x14ac:dyDescent="0.25">
      <c r="A13" s="119">
        <v>8</v>
      </c>
      <c r="B13" s="120" t="s">
        <v>116</v>
      </c>
      <c r="C13" s="121">
        <v>28.86</v>
      </c>
      <c r="D13" s="121">
        <v>4.58</v>
      </c>
      <c r="E13" s="122">
        <f t="shared" si="0"/>
        <v>-24.28</v>
      </c>
      <c r="F13" s="132">
        <f t="shared" si="1"/>
        <v>-84.130284130284139</v>
      </c>
      <c r="G13" s="123">
        <v>5.9398675335000002</v>
      </c>
      <c r="H13" s="123">
        <v>4.5821382900099996</v>
      </c>
      <c r="I13" s="124">
        <f t="shared" si="2"/>
        <v>-1.3577292434900006</v>
      </c>
      <c r="J13" s="125">
        <f t="shared" si="3"/>
        <v>-22.857904420133991</v>
      </c>
      <c r="K13" s="126">
        <v>4.5821382900099996</v>
      </c>
      <c r="L13" s="126">
        <v>6.6215294814399996</v>
      </c>
      <c r="M13" s="127">
        <f t="shared" si="4"/>
        <v>2.03939119143</v>
      </c>
      <c r="N13" s="128">
        <f t="shared" si="5"/>
        <v>44.507412530003535</v>
      </c>
      <c r="O13" s="129">
        <v>6.6215294814399996</v>
      </c>
      <c r="P13" s="129">
        <v>8.0804719950199999</v>
      </c>
      <c r="Q13" s="130">
        <f t="shared" si="6"/>
        <v>1.4589425135800003</v>
      </c>
      <c r="R13" s="131">
        <f t="shared" si="7"/>
        <v>22.0333159834051</v>
      </c>
      <c r="S13" s="123">
        <v>8.0804719950199999</v>
      </c>
      <c r="T13" s="123">
        <v>8.34</v>
      </c>
      <c r="U13" s="124">
        <f t="shared" si="8"/>
        <v>0.25952800497999995</v>
      </c>
      <c r="V13" s="125">
        <f t="shared" si="9"/>
        <v>3.21179264206283</v>
      </c>
    </row>
    <row r="14" spans="1:22" ht="15.75" x14ac:dyDescent="0.25">
      <c r="A14" s="119">
        <v>9</v>
      </c>
      <c r="B14" s="120" t="s">
        <v>117</v>
      </c>
      <c r="C14" s="121">
        <v>125.49</v>
      </c>
      <c r="D14" s="121">
        <v>151.44</v>
      </c>
      <c r="E14" s="122">
        <f t="shared" si="0"/>
        <v>25.950000000000003</v>
      </c>
      <c r="F14" s="132">
        <f t="shared" si="1"/>
        <v>20.678938560841502</v>
      </c>
      <c r="G14" s="123">
        <v>152.46714011841001</v>
      </c>
      <c r="H14" s="123">
        <v>153.20323239010997</v>
      </c>
      <c r="I14" s="124">
        <f t="shared" si="2"/>
        <v>0.73609227169995961</v>
      </c>
      <c r="J14" s="125">
        <f t="shared" si="3"/>
        <v>0.48278748530882842</v>
      </c>
      <c r="K14" s="126">
        <v>153.20323239010997</v>
      </c>
      <c r="L14" s="126">
        <v>133.99316616652999</v>
      </c>
      <c r="M14" s="127">
        <f t="shared" si="4"/>
        <v>-19.210066223579986</v>
      </c>
      <c r="N14" s="128">
        <f t="shared" si="5"/>
        <v>-12.538943156671994</v>
      </c>
      <c r="O14" s="129">
        <v>133.99316616652999</v>
      </c>
      <c r="P14" s="129">
        <v>132.89916454376998</v>
      </c>
      <c r="Q14" s="130">
        <f t="shared" si="6"/>
        <v>-1.094001622760004</v>
      </c>
      <c r="R14" s="131">
        <f t="shared" si="7"/>
        <v>-0.81646075994678113</v>
      </c>
      <c r="S14" s="123">
        <v>132.89916454376998</v>
      </c>
      <c r="T14" s="123">
        <v>132.93</v>
      </c>
      <c r="U14" s="124">
        <f t="shared" si="8"/>
        <v>3.0835456230022373E-2</v>
      </c>
      <c r="V14" s="125">
        <f t="shared" si="9"/>
        <v>2.3202144525044623E-2</v>
      </c>
    </row>
    <row r="15" spans="1:22" ht="15.75" x14ac:dyDescent="0.25">
      <c r="A15" s="119">
        <v>10</v>
      </c>
      <c r="B15" s="120" t="s">
        <v>118</v>
      </c>
      <c r="C15" s="121">
        <v>139.75</v>
      </c>
      <c r="D15" s="121">
        <v>145.26</v>
      </c>
      <c r="E15" s="122">
        <f t="shared" si="0"/>
        <v>5.5099999999999909</v>
      </c>
      <c r="F15" s="132">
        <f t="shared" si="1"/>
        <v>3.942754919499099</v>
      </c>
      <c r="G15" s="123">
        <v>148.69146481780999</v>
      </c>
      <c r="H15" s="123">
        <v>145.95975212894999</v>
      </c>
      <c r="I15" s="124">
        <f t="shared" si="2"/>
        <v>-2.7317126888600001</v>
      </c>
      <c r="J15" s="125">
        <f t="shared" si="3"/>
        <v>-1.8371684563112869</v>
      </c>
      <c r="K15" s="126">
        <v>145.95975212894999</v>
      </c>
      <c r="L15" s="126">
        <v>160.1381189757</v>
      </c>
      <c r="M15" s="127">
        <f t="shared" si="4"/>
        <v>14.178366846750009</v>
      </c>
      <c r="N15" s="128">
        <f t="shared" si="5"/>
        <v>9.7138879999083265</v>
      </c>
      <c r="O15" s="129">
        <v>160.1381189757</v>
      </c>
      <c r="P15" s="129">
        <v>171.54683525319001</v>
      </c>
      <c r="Q15" s="130">
        <f t="shared" si="6"/>
        <v>11.408716277490015</v>
      </c>
      <c r="R15" s="131">
        <f t="shared" si="7"/>
        <v>7.1242976690772908</v>
      </c>
      <c r="S15" s="123">
        <v>171.54683525319001</v>
      </c>
      <c r="T15" s="123">
        <v>149.6</v>
      </c>
      <c r="U15" s="124">
        <f t="shared" si="8"/>
        <v>-21.946835253190017</v>
      </c>
      <c r="V15" s="125">
        <f t="shared" si="9"/>
        <v>-12.793494686624889</v>
      </c>
    </row>
    <row r="16" spans="1:22" ht="15.75" x14ac:dyDescent="0.25">
      <c r="A16" s="119">
        <v>11</v>
      </c>
      <c r="B16" s="120" t="s">
        <v>119</v>
      </c>
      <c r="C16" s="121">
        <v>1.84</v>
      </c>
      <c r="D16" s="121">
        <v>0.4</v>
      </c>
      <c r="E16" s="122">
        <f t="shared" si="0"/>
        <v>-1.44</v>
      </c>
      <c r="F16" s="132">
        <f t="shared" si="1"/>
        <v>-78.260869565217376</v>
      </c>
      <c r="G16" s="123">
        <v>1.2793576294000002</v>
      </c>
      <c r="H16" s="123">
        <v>0.39887893009999997</v>
      </c>
      <c r="I16" s="124">
        <f t="shared" si="2"/>
        <v>-0.88047869930000022</v>
      </c>
      <c r="J16" s="125">
        <f t="shared" si="3"/>
        <v>-68.821936811595961</v>
      </c>
      <c r="K16" s="126">
        <v>0.39887893009999997</v>
      </c>
      <c r="L16" s="126">
        <v>0.31866484616000001</v>
      </c>
      <c r="M16" s="127">
        <f t="shared" si="4"/>
        <v>-8.0214083939999958E-2</v>
      </c>
      <c r="N16" s="128">
        <f t="shared" si="5"/>
        <v>-20.109882444753367</v>
      </c>
      <c r="O16" s="129">
        <v>0.31866484616000001</v>
      </c>
      <c r="P16" s="129">
        <v>0.37389417816000003</v>
      </c>
      <c r="Q16" s="130">
        <f t="shared" si="6"/>
        <v>5.522933200000002E-2</v>
      </c>
      <c r="R16" s="131">
        <f t="shared" si="7"/>
        <v>17.331479347511603</v>
      </c>
      <c r="S16" s="123">
        <v>0.37389417816000003</v>
      </c>
      <c r="T16" s="123">
        <v>0.37</v>
      </c>
      <c r="U16" s="124">
        <f t="shared" si="8"/>
        <v>-3.8941781600000391E-3</v>
      </c>
      <c r="V16" s="125">
        <f t="shared" si="9"/>
        <v>-1.0415188006306986</v>
      </c>
    </row>
    <row r="17" spans="1:22" ht="15.75" x14ac:dyDescent="0.25">
      <c r="A17" s="119">
        <v>12</v>
      </c>
      <c r="B17" s="120" t="s">
        <v>120</v>
      </c>
      <c r="C17" s="121">
        <v>13.75</v>
      </c>
      <c r="D17" s="121">
        <v>13.67</v>
      </c>
      <c r="E17" s="122">
        <f t="shared" si="0"/>
        <v>-8.0000000000000071E-2</v>
      </c>
      <c r="F17" s="132">
        <f t="shared" si="1"/>
        <v>-0.58181818181818235</v>
      </c>
      <c r="G17" s="123">
        <v>13.42792765872</v>
      </c>
      <c r="H17" s="123">
        <v>13.667819344080002</v>
      </c>
      <c r="I17" s="124">
        <f t="shared" si="2"/>
        <v>0.23989168536000172</v>
      </c>
      <c r="J17" s="125">
        <f t="shared" si="3"/>
        <v>1.7865130901581661</v>
      </c>
      <c r="K17" s="126">
        <v>13.667819344080002</v>
      </c>
      <c r="L17" s="126">
        <v>15.5024726294</v>
      </c>
      <c r="M17" s="127">
        <f t="shared" si="4"/>
        <v>1.8346532853199982</v>
      </c>
      <c r="N17" s="128">
        <f t="shared" si="5"/>
        <v>13.423160192080305</v>
      </c>
      <c r="O17" s="129">
        <v>15.5024726294</v>
      </c>
      <c r="P17" s="129">
        <v>16.06008482919</v>
      </c>
      <c r="Q17" s="130">
        <f t="shared" si="6"/>
        <v>0.55761219979000032</v>
      </c>
      <c r="R17" s="131">
        <f t="shared" si="7"/>
        <v>3.5969242656974902</v>
      </c>
      <c r="S17" s="123">
        <v>16.06008482919</v>
      </c>
      <c r="T17" s="123">
        <v>16.91</v>
      </c>
      <c r="U17" s="124">
        <f t="shared" si="8"/>
        <v>0.84991517081000012</v>
      </c>
      <c r="V17" s="125">
        <f t="shared" si="9"/>
        <v>5.2920963983031841</v>
      </c>
    </row>
    <row r="18" spans="1:22" ht="15.75" x14ac:dyDescent="0.25">
      <c r="A18" s="119">
        <v>13</v>
      </c>
      <c r="B18" s="120" t="s">
        <v>121</v>
      </c>
      <c r="C18" s="121">
        <v>72.55</v>
      </c>
      <c r="D18" s="121">
        <v>81.099999999999994</v>
      </c>
      <c r="E18" s="122">
        <f t="shared" si="0"/>
        <v>8.5499999999999972</v>
      </c>
      <c r="F18" s="132">
        <f t="shared" si="1"/>
        <v>11.784975878704339</v>
      </c>
      <c r="G18" s="123">
        <v>76.558628082539997</v>
      </c>
      <c r="H18" s="123">
        <v>81.124486011959988</v>
      </c>
      <c r="I18" s="124">
        <f t="shared" si="2"/>
        <v>4.565857929419991</v>
      </c>
      <c r="J18" s="125">
        <f t="shared" si="3"/>
        <v>5.9638711452579996</v>
      </c>
      <c r="K18" s="126">
        <v>81.124486011959988</v>
      </c>
      <c r="L18" s="126">
        <v>88.29388505819999</v>
      </c>
      <c r="M18" s="127">
        <f t="shared" si="4"/>
        <v>7.1693990462400023</v>
      </c>
      <c r="N18" s="128">
        <f t="shared" si="5"/>
        <v>8.8375278521740466</v>
      </c>
      <c r="O18" s="129">
        <v>88.29388505819999</v>
      </c>
      <c r="P18" s="129">
        <v>104.44893609798999</v>
      </c>
      <c r="Q18" s="130">
        <f t="shared" si="6"/>
        <v>16.155051039789996</v>
      </c>
      <c r="R18" s="131">
        <f t="shared" si="7"/>
        <v>18.2969081371164</v>
      </c>
      <c r="S18" s="123">
        <v>104.44893609798999</v>
      </c>
      <c r="T18" s="123">
        <v>108.57</v>
      </c>
      <c r="U18" s="124">
        <f t="shared" si="8"/>
        <v>4.1210639020100075</v>
      </c>
      <c r="V18" s="125">
        <f t="shared" si="9"/>
        <v>3.9455298023751846</v>
      </c>
    </row>
    <row r="19" spans="1:22" ht="15.75" x14ac:dyDescent="0.25">
      <c r="A19" s="119">
        <v>14</v>
      </c>
      <c r="B19" s="120" t="s">
        <v>122</v>
      </c>
      <c r="C19" s="121">
        <v>130.11000000000001</v>
      </c>
      <c r="D19" s="121">
        <v>103.08</v>
      </c>
      <c r="E19" s="122">
        <f t="shared" si="0"/>
        <v>-27.030000000000015</v>
      </c>
      <c r="F19" s="132">
        <f t="shared" si="1"/>
        <v>-20.774729075397751</v>
      </c>
      <c r="G19" s="123">
        <v>100.64402225213</v>
      </c>
      <c r="H19" s="123">
        <v>103.07951091644</v>
      </c>
      <c r="I19" s="124">
        <f t="shared" si="2"/>
        <v>2.4354886643100002</v>
      </c>
      <c r="J19" s="125">
        <f t="shared" si="3"/>
        <v>2.4199039444277139</v>
      </c>
      <c r="K19" s="126">
        <v>103.07951091644</v>
      </c>
      <c r="L19" s="126">
        <v>120.71568063395999</v>
      </c>
      <c r="M19" s="127">
        <f t="shared" si="4"/>
        <v>17.636169717519991</v>
      </c>
      <c r="N19" s="128">
        <f t="shared" si="5"/>
        <v>17.109287345975584</v>
      </c>
      <c r="O19" s="129">
        <v>120.71568063395999</v>
      </c>
      <c r="P19" s="129">
        <v>117.26494880774001</v>
      </c>
      <c r="Q19" s="130">
        <f t="shared" si="6"/>
        <v>-3.4507318262199789</v>
      </c>
      <c r="R19" s="131">
        <f t="shared" si="7"/>
        <v>-2.8585613800111496</v>
      </c>
      <c r="S19" s="123">
        <v>117.26494880774001</v>
      </c>
      <c r="T19" s="123">
        <v>107.09</v>
      </c>
      <c r="U19" s="124">
        <f t="shared" si="8"/>
        <v>-10.174948807740009</v>
      </c>
      <c r="V19" s="125">
        <f t="shared" si="9"/>
        <v>-8.6768884574555969</v>
      </c>
    </row>
    <row r="20" spans="1:22" ht="15.75" x14ac:dyDescent="0.25">
      <c r="A20" s="119">
        <v>15</v>
      </c>
      <c r="B20" s="120" t="s">
        <v>123</v>
      </c>
      <c r="C20" s="121">
        <v>0.08</v>
      </c>
      <c r="D20" s="121">
        <v>0.01</v>
      </c>
      <c r="E20" s="122">
        <f t="shared" si="0"/>
        <v>-7.0000000000000007E-2</v>
      </c>
      <c r="F20" s="132">
        <f t="shared" si="1"/>
        <v>-87.500000000000014</v>
      </c>
      <c r="G20" s="123">
        <v>5.1939418799999996E-3</v>
      </c>
      <c r="H20" s="123">
        <v>5.1939820500000004E-3</v>
      </c>
      <c r="I20" s="124">
        <f t="shared" si="2"/>
        <v>4.0170000000817885E-8</v>
      </c>
      <c r="J20" s="125">
        <f t="shared" si="3"/>
        <v>7.734010300634687E-4</v>
      </c>
      <c r="K20" s="126">
        <v>5.1939820500000004E-3</v>
      </c>
      <c r="L20" s="126">
        <v>5.1940232999999995E-3</v>
      </c>
      <c r="M20" s="127">
        <f t="shared" si="4"/>
        <v>4.1249999999104503E-8</v>
      </c>
      <c r="N20" s="128">
        <f t="shared" si="5"/>
        <v>7.9418834339453474E-4</v>
      </c>
      <c r="O20" s="129">
        <v>5.1940232999999995E-3</v>
      </c>
      <c r="P20" s="129">
        <v>6.6741304720000005E-2</v>
      </c>
      <c r="Q20" s="130">
        <f t="shared" si="6"/>
        <v>6.1547281420000002E-2</v>
      </c>
      <c r="R20" s="131">
        <f t="shared" si="7"/>
        <v>1184.9635218232465</v>
      </c>
      <c r="S20" s="123">
        <v>6.6741304720000005E-2</v>
      </c>
      <c r="T20" s="123">
        <v>7.0000000000000007E-2</v>
      </c>
      <c r="U20" s="124">
        <f t="shared" si="8"/>
        <v>3.2586952800000013E-3</v>
      </c>
      <c r="V20" s="125">
        <f t="shared" si="9"/>
        <v>4.8825765298883734</v>
      </c>
    </row>
    <row r="21" spans="1:22" ht="15.75" x14ac:dyDescent="0.25">
      <c r="A21" s="119">
        <v>16</v>
      </c>
      <c r="B21" s="120" t="s">
        <v>124</v>
      </c>
      <c r="C21" s="121">
        <v>878.41</v>
      </c>
      <c r="D21" s="121">
        <v>219.47</v>
      </c>
      <c r="E21" s="122">
        <f t="shared" si="0"/>
        <v>-658.93999999999994</v>
      </c>
      <c r="F21" s="132">
        <f t="shared" si="1"/>
        <v>-75.015084072358007</v>
      </c>
      <c r="G21" s="123">
        <v>264.69717435080997</v>
      </c>
      <c r="H21" s="123">
        <v>219.91059663281999</v>
      </c>
      <c r="I21" s="124">
        <f t="shared" si="2"/>
        <v>-44.786577717989985</v>
      </c>
      <c r="J21" s="125">
        <f t="shared" si="3"/>
        <v>-16.919930417781181</v>
      </c>
      <c r="K21" s="126">
        <v>219.91059663281999</v>
      </c>
      <c r="L21" s="126">
        <v>280.84840783124002</v>
      </c>
      <c r="M21" s="127">
        <f t="shared" si="4"/>
        <v>60.937811198420036</v>
      </c>
      <c r="N21" s="128">
        <f t="shared" si="5"/>
        <v>27.710265958746223</v>
      </c>
      <c r="O21" s="129">
        <v>280.84840783124002</v>
      </c>
      <c r="P21" s="129">
        <v>268.78681995228999</v>
      </c>
      <c r="Q21" s="130">
        <f t="shared" si="6"/>
        <v>-12.061587878950036</v>
      </c>
      <c r="R21" s="131">
        <f t="shared" si="7"/>
        <v>-4.2946969050284824</v>
      </c>
      <c r="S21" s="123">
        <v>268.78681995228999</v>
      </c>
      <c r="T21" s="123">
        <v>238.26</v>
      </c>
      <c r="U21" s="124">
        <f t="shared" si="8"/>
        <v>-30.526819952289998</v>
      </c>
      <c r="V21" s="125">
        <f t="shared" si="9"/>
        <v>-11.357260730905089</v>
      </c>
    </row>
    <row r="22" spans="1:22" ht="15.75" x14ac:dyDescent="0.25">
      <c r="A22" s="119">
        <v>17</v>
      </c>
      <c r="B22" s="120" t="s">
        <v>125</v>
      </c>
      <c r="C22" s="121">
        <v>161.80000000000001</v>
      </c>
      <c r="D22" s="121">
        <v>46.13</v>
      </c>
      <c r="E22" s="122">
        <f t="shared" si="0"/>
        <v>-115.67000000000002</v>
      </c>
      <c r="F22" s="132">
        <f t="shared" si="1"/>
        <v>-71.489493201483327</v>
      </c>
      <c r="G22" s="123">
        <v>46.880559864480006</v>
      </c>
      <c r="H22" s="123">
        <v>46.130350454019997</v>
      </c>
      <c r="I22" s="124">
        <f t="shared" si="2"/>
        <v>-0.750209410460009</v>
      </c>
      <c r="J22" s="125">
        <f t="shared" si="3"/>
        <v>-1.600256935131912</v>
      </c>
      <c r="K22" s="126">
        <v>46.130350454019997</v>
      </c>
      <c r="L22" s="126">
        <v>47.773924729070011</v>
      </c>
      <c r="M22" s="127">
        <f t="shared" si="4"/>
        <v>1.643574275050014</v>
      </c>
      <c r="N22" s="128">
        <f t="shared" si="5"/>
        <v>3.5628913695078723</v>
      </c>
      <c r="O22" s="129">
        <v>47.773924729070011</v>
      </c>
      <c r="P22" s="129">
        <v>30.808244010030002</v>
      </c>
      <c r="Q22" s="130">
        <f t="shared" si="6"/>
        <v>-16.965680719040009</v>
      </c>
      <c r="R22" s="131">
        <f t="shared" si="7"/>
        <v>-35.512428202735755</v>
      </c>
      <c r="S22" s="123">
        <v>30.808244010030002</v>
      </c>
      <c r="T22" s="123">
        <v>32.71</v>
      </c>
      <c r="U22" s="124">
        <f t="shared" si="8"/>
        <v>1.901755989969999</v>
      </c>
      <c r="V22" s="125">
        <f t="shared" si="9"/>
        <v>6.1728801854167958</v>
      </c>
    </row>
    <row r="23" spans="1:22" ht="30.75" x14ac:dyDescent="0.25">
      <c r="A23" s="119">
        <v>18</v>
      </c>
      <c r="B23" s="120" t="s">
        <v>126</v>
      </c>
      <c r="C23" s="121">
        <v>7.96</v>
      </c>
      <c r="D23" s="121">
        <v>8.23</v>
      </c>
      <c r="E23" s="122">
        <f t="shared" si="0"/>
        <v>0.27000000000000046</v>
      </c>
      <c r="F23" s="132">
        <f t="shared" si="1"/>
        <v>3.3919597989949803</v>
      </c>
      <c r="G23" s="123">
        <v>7.6334800436800005</v>
      </c>
      <c r="H23" s="123">
        <v>8.2302158915300012</v>
      </c>
      <c r="I23" s="124">
        <f t="shared" si="2"/>
        <v>0.59673584785000067</v>
      </c>
      <c r="J23" s="125">
        <f t="shared" si="3"/>
        <v>7.8173499430847029</v>
      </c>
      <c r="K23" s="126">
        <v>8.2302158915300012</v>
      </c>
      <c r="L23" s="126">
        <v>9.1361355707699996</v>
      </c>
      <c r="M23" s="127">
        <f t="shared" si="4"/>
        <v>0.90591967923999839</v>
      </c>
      <c r="N23" s="128">
        <f t="shared" si="5"/>
        <v>11.007240772047201</v>
      </c>
      <c r="O23" s="129">
        <v>9.1361355707699996</v>
      </c>
      <c r="P23" s="129">
        <v>11.579495578120001</v>
      </c>
      <c r="Q23" s="130">
        <f t="shared" si="6"/>
        <v>2.4433600073500017</v>
      </c>
      <c r="R23" s="131">
        <f t="shared" si="7"/>
        <v>26.743911453845399</v>
      </c>
      <c r="S23" s="123">
        <v>11.579495578120001</v>
      </c>
      <c r="T23" s="123">
        <v>11.38</v>
      </c>
      <c r="U23" s="124">
        <f t="shared" si="8"/>
        <v>-0.19949557812000052</v>
      </c>
      <c r="V23" s="125">
        <f t="shared" si="9"/>
        <v>-1.7228347882178627</v>
      </c>
    </row>
    <row r="24" spans="1:22" ht="15.75" x14ac:dyDescent="0.25">
      <c r="A24" s="119">
        <v>19</v>
      </c>
      <c r="B24" s="120" t="s">
        <v>127</v>
      </c>
      <c r="C24" s="121">
        <v>18.579999999999998</v>
      </c>
      <c r="D24" s="121">
        <v>18.329999999999998</v>
      </c>
      <c r="E24" s="122">
        <f t="shared" si="0"/>
        <v>-0.25</v>
      </c>
      <c r="F24" s="132">
        <f t="shared" si="1"/>
        <v>-1.3455328310010766</v>
      </c>
      <c r="G24" s="123">
        <v>18.465175701830002</v>
      </c>
      <c r="H24" s="123">
        <v>18.329465003980005</v>
      </c>
      <c r="I24" s="124">
        <f t="shared" si="2"/>
        <v>-0.13571069784999779</v>
      </c>
      <c r="J24" s="125">
        <f t="shared" si="3"/>
        <v>-0.73495481462734247</v>
      </c>
      <c r="K24" s="126">
        <v>18.329465003980005</v>
      </c>
      <c r="L24" s="126">
        <v>1.8625619999999998E-5</v>
      </c>
      <c r="M24" s="127">
        <f t="shared" si="4"/>
        <v>-18.329446378360004</v>
      </c>
      <c r="N24" s="128">
        <f t="shared" si="5"/>
        <v>-99.999898384268192</v>
      </c>
      <c r="O24" s="129">
        <v>1.8625619999999998E-5</v>
      </c>
      <c r="P24" s="129">
        <v>0</v>
      </c>
      <c r="Q24" s="130">
        <f t="shared" si="6"/>
        <v>-1.8625619999999998E-5</v>
      </c>
      <c r="R24" s="131">
        <f t="shared" si="7"/>
        <v>-100</v>
      </c>
      <c r="S24" s="123">
        <v>0</v>
      </c>
      <c r="T24" s="123">
        <v>0</v>
      </c>
      <c r="U24" s="124">
        <f t="shared" si="8"/>
        <v>0</v>
      </c>
      <c r="V24" s="125" t="e">
        <f t="shared" si="9"/>
        <v>#DIV/0!</v>
      </c>
    </row>
    <row r="25" spans="1:22" ht="15.75" x14ac:dyDescent="0.25">
      <c r="A25" s="119">
        <v>20</v>
      </c>
      <c r="B25" s="120" t="s">
        <v>128</v>
      </c>
      <c r="C25" s="121">
        <v>50.87</v>
      </c>
      <c r="D25" s="121">
        <v>49.65</v>
      </c>
      <c r="E25" s="122">
        <f t="shared" si="0"/>
        <v>-1.2199999999999989</v>
      </c>
      <c r="F25" s="132">
        <f t="shared" si="1"/>
        <v>-2.3982701002555515</v>
      </c>
      <c r="G25" s="123">
        <v>56.614861928370004</v>
      </c>
      <c r="H25" s="123">
        <v>49.736137825819995</v>
      </c>
      <c r="I25" s="124">
        <f t="shared" si="2"/>
        <v>-6.8787241025500094</v>
      </c>
      <c r="J25" s="125">
        <f t="shared" si="3"/>
        <v>-12.150032461887971</v>
      </c>
      <c r="K25" s="126">
        <v>49.736137825819995</v>
      </c>
      <c r="L25" s="126">
        <v>63.068818899859998</v>
      </c>
      <c r="M25" s="127">
        <f t="shared" si="4"/>
        <v>13.332681074040003</v>
      </c>
      <c r="N25" s="128">
        <f t="shared" si="5"/>
        <v>26.806828308084835</v>
      </c>
      <c r="O25" s="129">
        <v>63.068818899859998</v>
      </c>
      <c r="P25" s="129">
        <v>74.891644283299996</v>
      </c>
      <c r="Q25" s="130">
        <f t="shared" si="6"/>
        <v>11.822825383439998</v>
      </c>
      <c r="R25" s="131">
        <f t="shared" si="7"/>
        <v>18.745912147510094</v>
      </c>
      <c r="S25" s="123">
        <v>74.891644283299996</v>
      </c>
      <c r="T25" s="123">
        <v>77.11</v>
      </c>
      <c r="U25" s="124">
        <f t="shared" si="8"/>
        <v>2.2183557167000032</v>
      </c>
      <c r="V25" s="125">
        <f t="shared" si="9"/>
        <v>2.9620870765080425</v>
      </c>
    </row>
    <row r="26" spans="1:22" ht="15.75" x14ac:dyDescent="0.25">
      <c r="A26" s="119">
        <v>21</v>
      </c>
      <c r="B26" s="120" t="s">
        <v>129</v>
      </c>
      <c r="C26" s="121">
        <v>56.05</v>
      </c>
      <c r="D26" s="121">
        <v>60.2</v>
      </c>
      <c r="E26" s="122">
        <f t="shared" si="0"/>
        <v>4.1500000000000057</v>
      </c>
      <c r="F26" s="132">
        <f t="shared" si="1"/>
        <v>7.4041034790365847</v>
      </c>
      <c r="G26" s="123">
        <v>60.535862278580005</v>
      </c>
      <c r="H26" s="123">
        <v>60.198625958709997</v>
      </c>
      <c r="I26" s="124">
        <f t="shared" si="2"/>
        <v>-0.33723631987000857</v>
      </c>
      <c r="J26" s="125">
        <f t="shared" si="3"/>
        <v>-0.55708518418071029</v>
      </c>
      <c r="K26" s="126">
        <v>60.198625958709997</v>
      </c>
      <c r="L26" s="126">
        <v>35.457793681800005</v>
      </c>
      <c r="M26" s="127">
        <f t="shared" si="4"/>
        <v>-24.740832276909991</v>
      </c>
      <c r="N26" s="128">
        <f t="shared" si="5"/>
        <v>-41.098666095600969</v>
      </c>
      <c r="O26" s="129">
        <v>35.457793681800005</v>
      </c>
      <c r="P26" s="129">
        <v>37.038476758249999</v>
      </c>
      <c r="Q26" s="130">
        <f t="shared" si="6"/>
        <v>1.5806830764499935</v>
      </c>
      <c r="R26" s="131">
        <f t="shared" si="7"/>
        <v>4.4579284617512354</v>
      </c>
      <c r="S26" s="123">
        <v>37.038476758249999</v>
      </c>
      <c r="T26" s="123">
        <v>46.99</v>
      </c>
      <c r="U26" s="124">
        <f t="shared" si="8"/>
        <v>9.951523241750003</v>
      </c>
      <c r="V26" s="125">
        <f t="shared" si="9"/>
        <v>26.868068324471224</v>
      </c>
    </row>
    <row r="27" spans="1:22" ht="30.75" x14ac:dyDescent="0.25">
      <c r="A27" s="119">
        <v>22</v>
      </c>
      <c r="B27" s="120" t="s">
        <v>130</v>
      </c>
      <c r="C27" s="121">
        <v>1.45</v>
      </c>
      <c r="D27" s="121">
        <v>2.2599999999999998</v>
      </c>
      <c r="E27" s="122">
        <f t="shared" si="0"/>
        <v>0.80999999999999983</v>
      </c>
      <c r="F27" s="132">
        <f t="shared" si="1"/>
        <v>55.862068965517231</v>
      </c>
      <c r="G27" s="123">
        <v>2.2410812959899999</v>
      </c>
      <c r="H27" s="123">
        <v>2.2600006070099998</v>
      </c>
      <c r="I27" s="124">
        <f t="shared" si="2"/>
        <v>1.8919311019999885E-2</v>
      </c>
      <c r="J27" s="125">
        <f t="shared" si="3"/>
        <v>0.84420458346836802</v>
      </c>
      <c r="K27" s="126">
        <v>2.2600006070099998</v>
      </c>
      <c r="L27" s="126">
        <v>2.2778739327099995</v>
      </c>
      <c r="M27" s="127">
        <f t="shared" si="4"/>
        <v>1.7873325699999665E-2</v>
      </c>
      <c r="N27" s="128">
        <f t="shared" si="5"/>
        <v>0.79085490705448214</v>
      </c>
      <c r="O27" s="129">
        <v>2.2778739327099995</v>
      </c>
      <c r="P27" s="129">
        <v>2.2944160809</v>
      </c>
      <c r="Q27" s="130">
        <f t="shared" si="6"/>
        <v>1.654214819000055E-2</v>
      </c>
      <c r="R27" s="131">
        <f t="shared" si="7"/>
        <v>0.72620999575337619</v>
      </c>
      <c r="S27" s="123">
        <v>2.2944160809</v>
      </c>
      <c r="T27" s="123">
        <v>2.2400000000000002</v>
      </c>
      <c r="U27" s="124">
        <f t="shared" si="8"/>
        <v>-5.441608089999983E-2</v>
      </c>
      <c r="V27" s="125">
        <f t="shared" si="9"/>
        <v>-2.3716744906466465</v>
      </c>
    </row>
    <row r="28" spans="1:22" s="108" customFormat="1" ht="15.75" x14ac:dyDescent="0.25">
      <c r="A28" s="133"/>
      <c r="B28" s="134" t="s">
        <v>131</v>
      </c>
      <c r="C28" s="135">
        <v>1788.85</v>
      </c>
      <c r="D28" s="135">
        <v>1059.9100000000001</v>
      </c>
      <c r="E28" s="135">
        <f t="shared" si="0"/>
        <v>-728.93999999999983</v>
      </c>
      <c r="F28" s="136">
        <f t="shared" si="1"/>
        <v>-40.749084607429346</v>
      </c>
      <c r="G28" s="137">
        <v>1108.06546496858</v>
      </c>
      <c r="H28" s="137">
        <v>1064.0646082396697</v>
      </c>
      <c r="I28" s="137">
        <f t="shared" si="2"/>
        <v>-44.000856728910321</v>
      </c>
      <c r="J28" s="138">
        <f t="shared" si="3"/>
        <v>-3.9709618357393706</v>
      </c>
      <c r="K28" s="139">
        <v>1064.0646082396697</v>
      </c>
      <c r="L28" s="139">
        <v>1185.4238920215003</v>
      </c>
      <c r="M28" s="139">
        <f t="shared" si="4"/>
        <v>121.35928378183053</v>
      </c>
      <c r="N28" s="140">
        <f t="shared" si="5"/>
        <v>11.405255173612124</v>
      </c>
      <c r="O28" s="141">
        <v>1185.4238920215003</v>
      </c>
      <c r="P28" s="141">
        <v>1212.3229189295898</v>
      </c>
      <c r="Q28" s="141">
        <f t="shared" si="6"/>
        <v>26.899026908089581</v>
      </c>
      <c r="R28" s="142">
        <f t="shared" si="7"/>
        <v>2.2691483687087444</v>
      </c>
      <c r="S28" s="137">
        <v>1212.3229189295898</v>
      </c>
      <c r="T28" s="137">
        <v>1169.92</v>
      </c>
      <c r="U28" s="137">
        <f t="shared" si="8"/>
        <v>-42.40291892958976</v>
      </c>
      <c r="V28" s="138">
        <f t="shared" si="9"/>
        <v>-3.4976587728811603</v>
      </c>
    </row>
    <row r="29" spans="1:22" x14ac:dyDescent="0.25">
      <c r="D29" s="144"/>
      <c r="P29" s="148"/>
      <c r="S29" s="145"/>
      <c r="T29" s="145"/>
      <c r="U29" s="145"/>
      <c r="V29" s="145"/>
    </row>
    <row r="30" spans="1:22" x14ac:dyDescent="0.25">
      <c r="A30" t="s">
        <v>132</v>
      </c>
      <c r="B30" s="150" t="s">
        <v>133</v>
      </c>
      <c r="C30" s="150" t="s">
        <v>134</v>
      </c>
      <c r="D30" s="150" t="s">
        <v>135</v>
      </c>
      <c r="S30" s="145"/>
      <c r="T30" s="145"/>
      <c r="U30" s="145"/>
      <c r="V30" s="145"/>
    </row>
    <row r="31" spans="1:22" x14ac:dyDescent="0.25">
      <c r="A31" t="s">
        <v>136</v>
      </c>
      <c r="B31" s="150">
        <v>2534579257720.3999</v>
      </c>
      <c r="C31" s="150">
        <v>178538748486.42999</v>
      </c>
      <c r="D31" s="150">
        <v>258406425234.54004</v>
      </c>
    </row>
    <row r="32" spans="1:22" x14ac:dyDescent="0.25">
      <c r="A32" t="s">
        <v>137</v>
      </c>
      <c r="B32" s="150">
        <v>2857275713269.3999</v>
      </c>
      <c r="C32" s="150">
        <v>187374591457.84998</v>
      </c>
      <c r="D32" s="150">
        <v>256249346502.95004</v>
      </c>
    </row>
    <row r="33" spans="1:4" x14ac:dyDescent="0.25">
      <c r="A33" t="s">
        <v>138</v>
      </c>
      <c r="B33" s="150">
        <v>3540681348851.4199</v>
      </c>
      <c r="C33" s="150">
        <v>153275450697.78</v>
      </c>
      <c r="D33" s="150">
        <v>302556342091.51996</v>
      </c>
    </row>
    <row r="34" spans="1:4" x14ac:dyDescent="0.25">
      <c r="A34" t="s">
        <v>139</v>
      </c>
      <c r="B34" s="150">
        <v>4082987566138.3398</v>
      </c>
      <c r="C34" s="150">
        <v>236259945815.32001</v>
      </c>
      <c r="D34" s="150">
        <v>387990843502.09003</v>
      </c>
    </row>
    <row r="35" spans="1:4" x14ac:dyDescent="0.25">
      <c r="A35" t="s">
        <v>140</v>
      </c>
      <c r="B35" s="150">
        <v>4775628018665.5898</v>
      </c>
      <c r="C35" s="150">
        <v>250775410141.32001</v>
      </c>
      <c r="D35" s="150">
        <v>393745219519.74994</v>
      </c>
    </row>
    <row r="36" spans="1:4" x14ac:dyDescent="0.25">
      <c r="A36" t="s">
        <v>141</v>
      </c>
      <c r="B36" s="150">
        <v>5497154075412.04</v>
      </c>
      <c r="C36" s="150">
        <v>251085530672.79001</v>
      </c>
      <c r="D36" s="150">
        <v>402154008301.34991</v>
      </c>
    </row>
    <row r="37" spans="1:4" x14ac:dyDescent="0.25">
      <c r="A37" t="s">
        <v>142</v>
      </c>
      <c r="B37" s="150">
        <v>6092187309648.04</v>
      </c>
      <c r="C37" s="150">
        <v>269652145059.28</v>
      </c>
      <c r="D37" s="150">
        <v>426948553952.41003</v>
      </c>
    </row>
    <row r="38" spans="1:4" x14ac:dyDescent="0.25">
      <c r="A38" t="s">
        <v>143</v>
      </c>
      <c r="B38" s="150">
        <v>6443085994179.2803</v>
      </c>
      <c r="C38" s="150">
        <v>308472346127.77997</v>
      </c>
      <c r="D38" s="150">
        <v>463489198671.11993</v>
      </c>
    </row>
    <row r="39" spans="1:4" x14ac:dyDescent="0.25">
      <c r="A39" t="s">
        <v>144</v>
      </c>
      <c r="B39" s="150">
        <v>6543764499108.21</v>
      </c>
      <c r="C39" s="150">
        <v>322866640613.97998</v>
      </c>
      <c r="D39" s="150">
        <v>494014351043.42999</v>
      </c>
    </row>
    <row r="40" spans="1:4" x14ac:dyDescent="0.25">
      <c r="A40" t="s">
        <v>145</v>
      </c>
      <c r="B40" s="150">
        <v>6882416935748.1602</v>
      </c>
      <c r="C40" s="150">
        <v>400846269103.46997</v>
      </c>
      <c r="D40" s="150">
        <v>650050306497.41003</v>
      </c>
    </row>
    <row r="41" spans="1:4" x14ac:dyDescent="0.25">
      <c r="A41" t="s">
        <v>146</v>
      </c>
      <c r="B41" s="150">
        <v>7600907807839.1797</v>
      </c>
      <c r="C41" s="150">
        <v>1194888743821.3501</v>
      </c>
      <c r="D41" s="150">
        <v>1853108064211.3701</v>
      </c>
    </row>
    <row r="42" spans="1:4" x14ac:dyDescent="0.25">
      <c r="A42" t="s">
        <v>147</v>
      </c>
      <c r="B42" s="150">
        <v>8197437995693.46</v>
      </c>
      <c r="C42" s="150">
        <v>2283165721879.8999</v>
      </c>
      <c r="D42" s="150">
        <v>3053815125268.5703</v>
      </c>
    </row>
    <row r="43" spans="1:4" x14ac:dyDescent="0.25">
      <c r="A43" t="s">
        <v>148</v>
      </c>
      <c r="B43" s="150">
        <v>8293850403899.9805</v>
      </c>
      <c r="C43" s="150">
        <v>2440269650631.25</v>
      </c>
      <c r="D43" s="150">
        <v>3076894983949.5503</v>
      </c>
    </row>
    <row r="44" spans="1:4" x14ac:dyDescent="0.25">
      <c r="A44" t="s">
        <v>149</v>
      </c>
      <c r="B44" s="150">
        <v>8522463688189.4199</v>
      </c>
      <c r="C44" s="150">
        <v>2598895290746.3398</v>
      </c>
      <c r="D44" s="150">
        <v>3268328312930.3198</v>
      </c>
    </row>
    <row r="45" spans="1:4" x14ac:dyDescent="0.25">
      <c r="A45" t="s">
        <v>150</v>
      </c>
      <c r="B45" s="150">
        <v>8655734711370.3799</v>
      </c>
      <c r="C45" s="150">
        <v>2657080021505.8799</v>
      </c>
      <c r="D45" s="150">
        <v>3253143658455.6709</v>
      </c>
    </row>
    <row r="46" spans="1:4" x14ac:dyDescent="0.25">
      <c r="A46" t="s">
        <v>151</v>
      </c>
      <c r="B46" s="150">
        <v>7018272394028.0098</v>
      </c>
      <c r="C46" s="150">
        <v>1130754330474.5898</v>
      </c>
      <c r="D46" s="150">
        <v>1413697598993.28</v>
      </c>
    </row>
    <row r="47" spans="1:4" x14ac:dyDescent="0.25">
      <c r="A47" t="s">
        <v>152</v>
      </c>
      <c r="B47" s="150">
        <v>7016576903785.04</v>
      </c>
      <c r="C47" s="150">
        <v>835260813759.41003</v>
      </c>
      <c r="D47" s="150">
        <v>1139901822898.72</v>
      </c>
    </row>
    <row r="48" spans="1:4" x14ac:dyDescent="0.25">
      <c r="A48" t="s">
        <v>153</v>
      </c>
      <c r="B48" s="150">
        <v>6713865566509.04</v>
      </c>
      <c r="C48" s="150">
        <v>575105853562.33008</v>
      </c>
      <c r="D48" s="150">
        <v>782059405942.19006</v>
      </c>
    </row>
    <row r="49" spans="1:4" x14ac:dyDescent="0.25">
      <c r="A49" t="s">
        <v>154</v>
      </c>
      <c r="B49" s="150">
        <v>6960441448527.8301</v>
      </c>
      <c r="C49" s="150">
        <v>537844328297.43994</v>
      </c>
      <c r="D49" s="150">
        <v>688360212718.77991</v>
      </c>
    </row>
    <row r="50" spans="1:4" x14ac:dyDescent="0.25">
      <c r="A50" t="s">
        <v>155</v>
      </c>
      <c r="B50" s="150">
        <v>6641301898408.54</v>
      </c>
      <c r="C50" s="150">
        <v>247501345968.35001</v>
      </c>
      <c r="D50" s="150">
        <v>383311280069.27008</v>
      </c>
    </row>
    <row r="51" spans="1:4" x14ac:dyDescent="0.25">
      <c r="A51" t="s">
        <v>156</v>
      </c>
      <c r="B51" s="150">
        <v>6613557354197.0498</v>
      </c>
      <c r="C51" s="150">
        <v>261567416103.33002</v>
      </c>
      <c r="D51" s="150">
        <v>301919088056.19995</v>
      </c>
    </row>
    <row r="52" spans="1:4" x14ac:dyDescent="0.25">
      <c r="A52" t="s">
        <v>157</v>
      </c>
      <c r="B52" s="150">
        <v>7468489007393.0498</v>
      </c>
      <c r="C52" s="150">
        <v>248053190262.06</v>
      </c>
      <c r="D52" s="150">
        <v>338786776715.78998</v>
      </c>
    </row>
    <row r="53" spans="1:4" x14ac:dyDescent="0.25">
      <c r="A53" t="s">
        <v>158</v>
      </c>
      <c r="B53" s="150">
        <v>7593696555200.6396</v>
      </c>
      <c r="C53" s="150">
        <v>239052889982.91998</v>
      </c>
      <c r="D53" s="150">
        <v>326084140305.15997</v>
      </c>
    </row>
    <row r="54" spans="1:4" x14ac:dyDescent="0.25">
      <c r="A54" t="s">
        <v>159</v>
      </c>
      <c r="B54" s="150">
        <v>7721226744387.0303</v>
      </c>
      <c r="C54" s="150">
        <v>201865527751.38998</v>
      </c>
      <c r="D54" s="150">
        <v>286088816439.54004</v>
      </c>
    </row>
    <row r="55" spans="1:4" x14ac:dyDescent="0.25">
      <c r="A55" t="s">
        <v>160</v>
      </c>
      <c r="B55" s="150">
        <v>7803728430565.21</v>
      </c>
      <c r="C55" s="150">
        <v>225465989904.29001</v>
      </c>
      <c r="D55" s="150">
        <v>311801388084.33997</v>
      </c>
    </row>
    <row r="56" spans="1:4" x14ac:dyDescent="0.25">
      <c r="A56" t="s">
        <v>161</v>
      </c>
      <c r="B56" s="150">
        <v>8295726005685.5498</v>
      </c>
      <c r="C56" s="150">
        <v>175561240904.97</v>
      </c>
      <c r="D56" s="150">
        <v>321919947898.95996</v>
      </c>
    </row>
    <row r="57" spans="1:4" x14ac:dyDescent="0.25">
      <c r="A57" t="s">
        <v>162</v>
      </c>
      <c r="B57" s="150">
        <v>8874939573529.2207</v>
      </c>
      <c r="C57" s="150">
        <v>179185064033.69</v>
      </c>
      <c r="D57" s="150">
        <v>315225090224.91003</v>
      </c>
    </row>
    <row r="58" spans="1:4" x14ac:dyDescent="0.25">
      <c r="A58" t="s">
        <v>163</v>
      </c>
      <c r="B58" s="150">
        <v>9478907768435.3105</v>
      </c>
      <c r="C58" s="150">
        <v>179543850382.26999</v>
      </c>
      <c r="D58" s="150">
        <v>321656419816.59998</v>
      </c>
    </row>
    <row r="59" spans="1:4" x14ac:dyDescent="0.25">
      <c r="A59" t="s">
        <v>164</v>
      </c>
      <c r="B59" s="150">
        <v>9856904650564.5508</v>
      </c>
      <c r="C59" s="150">
        <v>237841443700.14999</v>
      </c>
      <c r="D59" s="150">
        <v>374854418837.25006</v>
      </c>
    </row>
    <row r="60" spans="1:4" x14ac:dyDescent="0.25">
      <c r="A60" t="s">
        <v>165</v>
      </c>
      <c r="B60" s="150">
        <v>10230456757168.199</v>
      </c>
      <c r="C60" s="150">
        <v>228578439097.51001</v>
      </c>
      <c r="D60" s="150">
        <v>380095600545.40997</v>
      </c>
    </row>
    <row r="61" spans="1:4" x14ac:dyDescent="0.25">
      <c r="A61" t="s">
        <v>166</v>
      </c>
      <c r="B61" s="150">
        <v>10916825767886.9</v>
      </c>
      <c r="C61" s="150">
        <v>228060169435.38</v>
      </c>
      <c r="D61" s="150">
        <v>398676311891.38</v>
      </c>
    </row>
    <row r="62" spans="1:4" x14ac:dyDescent="0.25">
      <c r="A62" t="s">
        <v>167</v>
      </c>
      <c r="B62" s="150">
        <v>11984023166651.1</v>
      </c>
      <c r="C62" s="150">
        <v>228500137204.30002</v>
      </c>
      <c r="D62" s="150">
        <v>354671763966.60004</v>
      </c>
    </row>
    <row r="63" spans="1:4" x14ac:dyDescent="0.25">
      <c r="A63" t="s">
        <v>168</v>
      </c>
      <c r="B63" s="150">
        <v>12572749101149.4</v>
      </c>
      <c r="C63" s="150">
        <v>372230037987.54999</v>
      </c>
      <c r="D63" s="150">
        <v>478712428991.29999</v>
      </c>
    </row>
    <row r="64" spans="1:4" x14ac:dyDescent="0.25">
      <c r="A64" t="s">
        <v>169</v>
      </c>
      <c r="B64" s="150">
        <v>12650841879925.76</v>
      </c>
      <c r="C64" s="150">
        <v>393230848772.94995</v>
      </c>
      <c r="D64" s="150">
        <v>627837264619.37012</v>
      </c>
    </row>
    <row r="65" spans="1:4" x14ac:dyDescent="0.25">
      <c r="A65" t="s">
        <v>170</v>
      </c>
      <c r="B65" s="150">
        <v>12155584674156.457</v>
      </c>
      <c r="C65" s="150">
        <v>461022640232.98987</v>
      </c>
      <c r="D65" s="150">
        <v>621342992127.87988</v>
      </c>
    </row>
    <row r="66" spans="1:4" x14ac:dyDescent="0.25">
      <c r="A66" t="s">
        <v>171</v>
      </c>
      <c r="B66" s="150">
        <v>12122093344322.512</v>
      </c>
      <c r="C66" s="150">
        <v>471385831493.76996</v>
      </c>
      <c r="D66" s="150">
        <v>645403481122.90991</v>
      </c>
    </row>
    <row r="67" spans="1:4" x14ac:dyDescent="0.25">
      <c r="A67" t="s">
        <v>172</v>
      </c>
      <c r="B67" s="150">
        <v>12055649994538.461</v>
      </c>
      <c r="C67" s="150">
        <v>662317418943.66016</v>
      </c>
      <c r="D67" s="150">
        <v>1293918231045.3</v>
      </c>
    </row>
    <row r="68" spans="1:4" x14ac:dyDescent="0.25">
      <c r="A68" t="s">
        <v>173</v>
      </c>
      <c r="B68" s="150">
        <v>14295052414531</v>
      </c>
      <c r="C68" s="150">
        <v>777537269189.51001</v>
      </c>
      <c r="D68" s="150">
        <v>1677271649650.6201</v>
      </c>
    </row>
    <row r="69" spans="1:4" x14ac:dyDescent="0.25">
      <c r="A69" t="s">
        <v>174</v>
      </c>
      <c r="B69" s="150">
        <v>14841909001337.029</v>
      </c>
      <c r="C69" s="150">
        <v>1056218158070.28</v>
      </c>
      <c r="D69" s="150">
        <v>2190509814458.0896</v>
      </c>
    </row>
    <row r="70" spans="1:4" x14ac:dyDescent="0.25">
      <c r="A70" t="s">
        <v>175</v>
      </c>
      <c r="B70" s="150">
        <v>14834806324485.393</v>
      </c>
      <c r="C70" s="150">
        <v>956238089330.44006</v>
      </c>
      <c r="D70" s="150">
        <v>2083489137260.4004</v>
      </c>
    </row>
    <row r="71" spans="1:4" x14ac:dyDescent="0.25">
      <c r="A71" t="s">
        <v>176</v>
      </c>
      <c r="B71" s="150">
        <v>16185253368389.639</v>
      </c>
      <c r="C71" s="150">
        <v>1615457349031.99</v>
      </c>
      <c r="D71" s="150">
        <v>2370243313506.9995</v>
      </c>
    </row>
    <row r="72" spans="1:4" x14ac:dyDescent="0.25">
      <c r="A72" t="s">
        <v>177</v>
      </c>
      <c r="B72" s="150">
        <v>15908443034592.051</v>
      </c>
      <c r="C72" s="150">
        <v>1919088336383.8801</v>
      </c>
      <c r="D72" s="150">
        <v>2387692236277.8096</v>
      </c>
    </row>
    <row r="73" spans="1:4" x14ac:dyDescent="0.25">
      <c r="A73" t="s">
        <v>178</v>
      </c>
      <c r="B73" s="150">
        <v>15908443034592.051</v>
      </c>
      <c r="C73" s="150">
        <v>1919088336383.8801</v>
      </c>
      <c r="D73" s="150">
        <v>2387692236277.8096</v>
      </c>
    </row>
    <row r="74" spans="1:4" x14ac:dyDescent="0.25">
      <c r="A74" t="s">
        <v>179</v>
      </c>
      <c r="B74" s="150">
        <v>16039579969071.652</v>
      </c>
      <c r="C74" s="150">
        <v>2034180078322.7202</v>
      </c>
      <c r="D74" s="150">
        <v>2426764692268.6499</v>
      </c>
    </row>
    <row r="75" spans="1:4" x14ac:dyDescent="0.25">
      <c r="A75" t="s">
        <v>180</v>
      </c>
      <c r="B75" s="150">
        <v>15959053146820.221</v>
      </c>
      <c r="C75" s="150">
        <v>1823303862655.1699</v>
      </c>
      <c r="D75" s="150">
        <v>2363476670869.77</v>
      </c>
    </row>
    <row r="76" spans="1:4" x14ac:dyDescent="0.25">
      <c r="A76" t="s">
        <v>181</v>
      </c>
      <c r="B76" s="150">
        <v>15959053146820.221</v>
      </c>
      <c r="C76" s="150">
        <v>1823303862655.1699</v>
      </c>
      <c r="D76" s="150">
        <v>2363476670869.77</v>
      </c>
    </row>
    <row r="77" spans="1:4" x14ac:dyDescent="0.25">
      <c r="A77" t="s">
        <v>182</v>
      </c>
      <c r="B77" s="150">
        <v>15831554777507.672</v>
      </c>
      <c r="C77" s="150">
        <v>1934689967608.9304</v>
      </c>
      <c r="D77" s="150">
        <v>2189274331185.72</v>
      </c>
    </row>
    <row r="78" spans="1:4" x14ac:dyDescent="0.25">
      <c r="A78" t="s">
        <v>183</v>
      </c>
      <c r="B78" s="150">
        <v>15580185083029.939</v>
      </c>
      <c r="C78" s="150">
        <v>1993038082050.4595</v>
      </c>
      <c r="D78" s="150">
        <v>1939147436146.9602</v>
      </c>
    </row>
    <row r="79" spans="1:4" x14ac:dyDescent="0.25">
      <c r="A79" t="s">
        <v>184</v>
      </c>
      <c r="B79" s="150">
        <v>15580185083029.939</v>
      </c>
      <c r="C79" s="150">
        <v>1993038082050.4595</v>
      </c>
      <c r="D79" s="150">
        <v>1939147436146.9602</v>
      </c>
    </row>
    <row r="80" spans="1:4" x14ac:dyDescent="0.25">
      <c r="A80" t="s">
        <v>185</v>
      </c>
      <c r="B80" s="150">
        <v>15861117051848.342</v>
      </c>
      <c r="C80" s="150">
        <v>1949036835609.7205</v>
      </c>
      <c r="D80" s="150">
        <v>2245193462123.1997</v>
      </c>
    </row>
    <row r="81" spans="1:4" x14ac:dyDescent="0.25">
      <c r="A81" t="s">
        <v>186</v>
      </c>
      <c r="B81" s="150">
        <v>15353758941686.25</v>
      </c>
      <c r="C81" s="150">
        <v>1790766857692.9705</v>
      </c>
      <c r="D81" s="150">
        <v>1792478596557.7102</v>
      </c>
    </row>
    <row r="82" spans="1:4" x14ac:dyDescent="0.25">
      <c r="A82" t="s">
        <v>187</v>
      </c>
      <c r="B82" s="150">
        <v>15353758941686.25</v>
      </c>
      <c r="C82" s="150">
        <v>1790766857692.9705</v>
      </c>
      <c r="D82" s="150">
        <v>1792478596557.7102</v>
      </c>
    </row>
    <row r="83" spans="1:4" x14ac:dyDescent="0.25">
      <c r="A83" t="s">
        <v>188</v>
      </c>
      <c r="B83" s="150">
        <v>15544709480952.732</v>
      </c>
      <c r="C83" s="150">
        <v>1741289530217.7498</v>
      </c>
      <c r="D83" s="150">
        <v>1676501291283.2104</v>
      </c>
    </row>
    <row r="84" spans="1:4" x14ac:dyDescent="0.25">
      <c r="A84" t="s">
        <v>189</v>
      </c>
      <c r="B84" s="150">
        <v>15483301378971.789</v>
      </c>
      <c r="C84" s="150">
        <v>1573804651684.0898</v>
      </c>
      <c r="D84" s="150">
        <v>1445343924479.4402</v>
      </c>
    </row>
    <row r="85" spans="1:4" x14ac:dyDescent="0.25">
      <c r="A85" t="s">
        <v>190</v>
      </c>
      <c r="B85" s="150">
        <v>15483301378971.789</v>
      </c>
      <c r="C85" s="150">
        <v>1573804651684.0898</v>
      </c>
      <c r="D85" s="150">
        <v>1444570642130.6504</v>
      </c>
    </row>
    <row r="86" spans="1:4" x14ac:dyDescent="0.25">
      <c r="A86" t="s">
        <v>191</v>
      </c>
      <c r="B86" s="150">
        <v>16620170680695.197</v>
      </c>
      <c r="C86" s="150">
        <v>1399106244528.9299</v>
      </c>
      <c r="D86" s="150">
        <v>1108279806568.3901</v>
      </c>
    </row>
    <row r="87" spans="1:4" x14ac:dyDescent="0.25">
      <c r="A87" t="s">
        <v>192</v>
      </c>
      <c r="B87" s="150">
        <v>17563487330324.699</v>
      </c>
      <c r="C87" s="150">
        <v>1431108124824.0701</v>
      </c>
      <c r="D87" s="150">
        <v>1059907879883.3</v>
      </c>
    </row>
    <row r="88" spans="1:4" x14ac:dyDescent="0.25">
      <c r="A88" t="s">
        <v>193</v>
      </c>
      <c r="B88" s="150">
        <v>17563487330324.699</v>
      </c>
      <c r="C88" s="150">
        <v>1431108124824.0701</v>
      </c>
      <c r="D88" s="150">
        <v>1059907879883.3</v>
      </c>
    </row>
    <row r="89" spans="1:4" x14ac:dyDescent="0.25">
      <c r="A89" t="s">
        <v>194</v>
      </c>
      <c r="B89" s="150">
        <v>18563246082520.176</v>
      </c>
      <c r="C89" s="150">
        <v>1477512790038.1001</v>
      </c>
      <c r="D89" s="150">
        <v>1185423892021.5002</v>
      </c>
    </row>
    <row r="90" spans="1:4" x14ac:dyDescent="0.25">
      <c r="A90" t="s">
        <v>195</v>
      </c>
      <c r="B90" s="150">
        <v>18900818708589.02</v>
      </c>
      <c r="C90" s="150">
        <v>1454430619954.3799</v>
      </c>
      <c r="D90" s="150">
        <v>1212322918929.5898</v>
      </c>
    </row>
    <row r="91" spans="1:4" x14ac:dyDescent="0.25">
      <c r="A91" t="s">
        <v>196</v>
      </c>
      <c r="B91" s="150">
        <v>18900818708589.02</v>
      </c>
      <c r="C91" s="150">
        <v>1454430619954.3799</v>
      </c>
      <c r="D91" s="150">
        <v>1212322918929.5898</v>
      </c>
    </row>
    <row r="92" spans="1:4" x14ac:dyDescent="0.25">
      <c r="A92" t="s">
        <v>197</v>
      </c>
      <c r="B92" s="150">
        <v>19460988118337.602</v>
      </c>
      <c r="C92" s="150">
        <v>1442367800996.76</v>
      </c>
      <c r="D92" s="150">
        <v>1169922061139.01</v>
      </c>
    </row>
    <row r="93" spans="1:4" x14ac:dyDescent="0.25">
      <c r="B93" s="150"/>
      <c r="C93" s="150"/>
      <c r="D93" s="150"/>
    </row>
    <row r="94" spans="1:4" x14ac:dyDescent="0.25">
      <c r="B94" s="150"/>
      <c r="C94" s="150"/>
      <c r="D94" s="150"/>
    </row>
  </sheetData>
  <mergeCells count="22">
    <mergeCell ref="S1:V1"/>
    <mergeCell ref="B2:F2"/>
    <mergeCell ref="G2:J2"/>
    <mergeCell ref="K2:N2"/>
    <mergeCell ref="O2:R2"/>
    <mergeCell ref="S2:V2"/>
    <mergeCell ref="B1:F1"/>
    <mergeCell ref="G1:J1"/>
    <mergeCell ref="K1:N1"/>
    <mergeCell ref="O1:R1"/>
    <mergeCell ref="A3:A5"/>
    <mergeCell ref="B3:B5"/>
    <mergeCell ref="C3:D3"/>
    <mergeCell ref="E3:F3"/>
    <mergeCell ref="G3:H3"/>
    <mergeCell ref="S3:T3"/>
    <mergeCell ref="U3:V3"/>
    <mergeCell ref="I3:J3"/>
    <mergeCell ref="K3:L3"/>
    <mergeCell ref="M3:N3"/>
    <mergeCell ref="O3:P3"/>
    <mergeCell ref="Q3:R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64"/>
  <sheetViews>
    <sheetView view="pageBreakPreview" topLeftCell="A43" zoomScaleNormal="100" zoomScaleSheetLayoutView="100" workbookViewId="0">
      <selection activeCell="A64" sqref="A64:XFD64"/>
    </sheetView>
  </sheetViews>
  <sheetFormatPr defaultColWidth="8.7109375" defaultRowHeight="15" x14ac:dyDescent="0.25"/>
  <cols>
    <col min="1" max="1" width="24.140625" style="14" customWidth="1"/>
    <col min="2" max="2" width="17.7109375" style="14" customWidth="1"/>
    <col min="3" max="6" width="18.5703125" style="14" customWidth="1"/>
    <col min="7" max="7" width="12.5703125" style="14" bestFit="1" customWidth="1"/>
    <col min="8" max="9" width="8.7109375" style="14"/>
    <col min="10" max="10" width="13.28515625" style="14" customWidth="1"/>
    <col min="11" max="16384" width="8.7109375" style="14"/>
  </cols>
  <sheetData>
    <row r="2" spans="1:5" ht="18.75" x14ac:dyDescent="0.3">
      <c r="A2" s="24"/>
      <c r="B2" s="25"/>
      <c r="C2" s="24"/>
      <c r="D2" s="24"/>
      <c r="E2" s="25"/>
    </row>
    <row r="3" spans="1:5" ht="14.25" customHeight="1" x14ac:dyDescent="0.3">
      <c r="A3" s="17" t="s">
        <v>49</v>
      </c>
      <c r="B3" s="18"/>
      <c r="C3" s="18"/>
      <c r="D3" s="18"/>
    </row>
    <row r="4" spans="1:5" ht="14.25" customHeight="1" x14ac:dyDescent="0.3">
      <c r="A4" s="19"/>
      <c r="B4" s="20" t="s">
        <v>40</v>
      </c>
      <c r="C4" s="20" t="s">
        <v>41</v>
      </c>
      <c r="D4" s="20" t="s">
        <v>42</v>
      </c>
      <c r="E4" s="20" t="s">
        <v>43</v>
      </c>
    </row>
    <row r="5" spans="1:5" ht="18.75" x14ac:dyDescent="0.3">
      <c r="A5" s="21" t="s">
        <v>44</v>
      </c>
      <c r="B5" s="22">
        <v>170</v>
      </c>
      <c r="C5" s="19">
        <v>13</v>
      </c>
      <c r="D5" s="19">
        <v>10</v>
      </c>
      <c r="E5" s="23">
        <f>SUM(B5:D5)</f>
        <v>193</v>
      </c>
    </row>
    <row r="6" spans="1:5" ht="18.75" x14ac:dyDescent="0.3">
      <c r="A6" s="21" t="s">
        <v>45</v>
      </c>
      <c r="B6" s="22">
        <v>17767</v>
      </c>
      <c r="C6" s="19">
        <v>172</v>
      </c>
      <c r="D6" s="19">
        <v>79</v>
      </c>
      <c r="E6" s="23">
        <f>SUM(B6:D6)</f>
        <v>18018</v>
      </c>
    </row>
    <row r="7" spans="1:5" ht="18.75" x14ac:dyDescent="0.3">
      <c r="A7" s="21" t="s">
        <v>46</v>
      </c>
      <c r="B7" s="22">
        <v>39822</v>
      </c>
      <c r="C7" s="19">
        <v>335</v>
      </c>
      <c r="D7" s="19">
        <v>414</v>
      </c>
      <c r="E7" s="23">
        <f>SUM(B7:D7)</f>
        <v>40571</v>
      </c>
    </row>
    <row r="8" spans="1:5" ht="18.75" x14ac:dyDescent="0.3">
      <c r="A8" s="21" t="s">
        <v>47</v>
      </c>
      <c r="B8" s="22">
        <v>45710</v>
      </c>
      <c r="C8" s="19">
        <v>152</v>
      </c>
      <c r="D8" s="19">
        <v>373</v>
      </c>
      <c r="E8" s="23">
        <f>SUM(B8:D8)</f>
        <v>46235</v>
      </c>
    </row>
    <row r="9" spans="1:5" ht="18.75" x14ac:dyDescent="0.3">
      <c r="A9" s="21" t="s">
        <v>48</v>
      </c>
      <c r="B9" s="23">
        <f>SUM(B5:B8)</f>
        <v>103469</v>
      </c>
      <c r="C9" s="21">
        <f t="shared" ref="C9:E9" si="0">SUM(C5:C8)</f>
        <v>672</v>
      </c>
      <c r="D9" s="21">
        <f t="shared" si="0"/>
        <v>876</v>
      </c>
      <c r="E9" s="23">
        <f t="shared" si="0"/>
        <v>105017</v>
      </c>
    </row>
    <row r="10" spans="1:5" ht="18.75" x14ac:dyDescent="0.3">
      <c r="A10" s="24"/>
      <c r="B10" s="25"/>
      <c r="C10" s="24"/>
      <c r="D10" s="24"/>
      <c r="E10" s="25"/>
    </row>
    <row r="11" spans="1:5" s="26" customFormat="1" ht="18.75" x14ac:dyDescent="0.3">
      <c r="A11" s="17" t="s">
        <v>51</v>
      </c>
      <c r="B11" s="18"/>
      <c r="C11" s="18"/>
      <c r="D11" s="18"/>
      <c r="E11" s="14"/>
    </row>
    <row r="12" spans="1:5" s="26" customFormat="1" ht="18.75" x14ac:dyDescent="0.3">
      <c r="A12" s="19"/>
      <c r="B12" s="20" t="s">
        <v>40</v>
      </c>
      <c r="C12" s="20" t="s">
        <v>41</v>
      </c>
      <c r="D12" s="20" t="s">
        <v>42</v>
      </c>
      <c r="E12" s="20" t="s">
        <v>43</v>
      </c>
    </row>
    <row r="13" spans="1:5" ht="18.75" x14ac:dyDescent="0.3">
      <c r="A13" s="21" t="s">
        <v>44</v>
      </c>
      <c r="B13" s="22">
        <v>156</v>
      </c>
      <c r="C13" s="19">
        <v>13</v>
      </c>
      <c r="D13" s="19">
        <v>9</v>
      </c>
      <c r="E13" s="23">
        <f>SUM(B13:D13)</f>
        <v>178</v>
      </c>
    </row>
    <row r="14" spans="1:5" ht="18.75" x14ac:dyDescent="0.3">
      <c r="A14" s="21" t="s">
        <v>45</v>
      </c>
      <c r="B14" s="22">
        <v>17690</v>
      </c>
      <c r="C14" s="19">
        <v>171</v>
      </c>
      <c r="D14" s="19">
        <v>82</v>
      </c>
      <c r="E14" s="23">
        <f>SUM(B14:D14)</f>
        <v>17943</v>
      </c>
    </row>
    <row r="15" spans="1:5" ht="18.75" x14ac:dyDescent="0.3">
      <c r="A15" s="21" t="s">
        <v>46</v>
      </c>
      <c r="B15" s="22">
        <v>39219</v>
      </c>
      <c r="C15" s="19">
        <v>336</v>
      </c>
      <c r="D15" s="19">
        <v>425</v>
      </c>
      <c r="E15" s="23">
        <f>SUM(B15:D15)</f>
        <v>39980</v>
      </c>
    </row>
    <row r="16" spans="1:5" ht="18.75" x14ac:dyDescent="0.3">
      <c r="A16" s="21" t="s">
        <v>47</v>
      </c>
      <c r="B16" s="22">
        <v>45669</v>
      </c>
      <c r="C16" s="19">
        <v>145</v>
      </c>
      <c r="D16" s="19">
        <v>449</v>
      </c>
      <c r="E16" s="23">
        <f>SUM(B16:D16)</f>
        <v>46263</v>
      </c>
    </row>
    <row r="17" spans="1:6" ht="18.75" x14ac:dyDescent="0.3">
      <c r="A17" s="21" t="s">
        <v>48</v>
      </c>
      <c r="B17" s="23">
        <f>SUM(B13:B16)</f>
        <v>102734</v>
      </c>
      <c r="C17" s="21">
        <f t="shared" ref="C17:E17" si="1">SUM(C13:C16)</f>
        <v>665</v>
      </c>
      <c r="D17" s="21">
        <f t="shared" si="1"/>
        <v>965</v>
      </c>
      <c r="E17" s="23">
        <f t="shared" si="1"/>
        <v>104364</v>
      </c>
    </row>
    <row r="18" spans="1:6" ht="18.75" x14ac:dyDescent="0.3">
      <c r="A18" s="24"/>
      <c r="B18" s="25"/>
      <c r="C18" s="24"/>
      <c r="D18" s="24"/>
      <c r="E18" s="25"/>
    </row>
    <row r="19" spans="1:6" ht="18.75" x14ac:dyDescent="0.3">
      <c r="A19" s="24"/>
      <c r="B19" s="25"/>
      <c r="C19" s="24"/>
      <c r="D19" s="24"/>
      <c r="E19" s="25"/>
    </row>
    <row r="20" spans="1:6" ht="18.75" x14ac:dyDescent="0.3">
      <c r="A20" s="17" t="s">
        <v>52</v>
      </c>
      <c r="B20" s="18"/>
      <c r="C20" s="18"/>
      <c r="D20" s="18"/>
    </row>
    <row r="21" spans="1:6" ht="18.75" x14ac:dyDescent="0.3">
      <c r="A21" s="19"/>
      <c r="B21" s="20" t="s">
        <v>40</v>
      </c>
      <c r="C21" s="20" t="s">
        <v>41</v>
      </c>
      <c r="D21" s="20" t="s">
        <v>42</v>
      </c>
      <c r="E21" s="20" t="s">
        <v>43</v>
      </c>
    </row>
    <row r="22" spans="1:6" ht="18.75" x14ac:dyDescent="0.3">
      <c r="A22" s="21" t="s">
        <v>44</v>
      </c>
      <c r="B22" s="22">
        <v>164</v>
      </c>
      <c r="C22" s="19">
        <v>12</v>
      </c>
      <c r="D22" s="19">
        <v>10</v>
      </c>
      <c r="E22" s="23">
        <f>SUM(B22:D22)</f>
        <v>186</v>
      </c>
    </row>
    <row r="23" spans="1:6" ht="18.75" x14ac:dyDescent="0.3">
      <c r="A23" s="21" t="s">
        <v>45</v>
      </c>
      <c r="B23" s="22">
        <v>17414</v>
      </c>
      <c r="C23" s="19">
        <v>172</v>
      </c>
      <c r="D23" s="19">
        <v>85</v>
      </c>
      <c r="E23" s="23">
        <f>SUM(B23:D23)</f>
        <v>17671</v>
      </c>
    </row>
    <row r="24" spans="1:6" ht="18.75" x14ac:dyDescent="0.3">
      <c r="A24" s="21" t="s">
        <v>46</v>
      </c>
      <c r="B24" s="22">
        <v>39624</v>
      </c>
      <c r="C24" s="19">
        <v>336</v>
      </c>
      <c r="D24" s="19">
        <v>438</v>
      </c>
      <c r="E24" s="23">
        <f>SUM(B24:D24)</f>
        <v>40398</v>
      </c>
    </row>
    <row r="25" spans="1:6" ht="18.75" x14ac:dyDescent="0.3">
      <c r="A25" s="21" t="s">
        <v>47</v>
      </c>
      <c r="B25" s="22">
        <v>42585</v>
      </c>
      <c r="C25" s="19">
        <v>150</v>
      </c>
      <c r="D25" s="19">
        <v>445</v>
      </c>
      <c r="E25" s="23">
        <f>SUM(B25:D25)</f>
        <v>43180</v>
      </c>
    </row>
    <row r="26" spans="1:6" ht="18.75" x14ac:dyDescent="0.3">
      <c r="A26" s="21" t="s">
        <v>48</v>
      </c>
      <c r="B26" s="23">
        <f>SUM(B22:B25)</f>
        <v>99787</v>
      </c>
      <c r="C26" s="21">
        <f t="shared" ref="C26:E26" si="2">SUM(C22:C25)</f>
        <v>670</v>
      </c>
      <c r="D26" s="21">
        <f t="shared" si="2"/>
        <v>978</v>
      </c>
      <c r="E26" s="23">
        <f t="shared" si="2"/>
        <v>101435</v>
      </c>
    </row>
    <row r="27" spans="1:6" ht="18.75" x14ac:dyDescent="0.3">
      <c r="A27" s="24"/>
      <c r="B27" s="25"/>
      <c r="C27" s="24"/>
      <c r="D27" s="24"/>
      <c r="E27" s="25"/>
    </row>
    <row r="28" spans="1:6" x14ac:dyDescent="0.25">
      <c r="A28" s="26"/>
      <c r="B28" s="26"/>
      <c r="C28" s="26"/>
      <c r="D28" s="26"/>
      <c r="E28" s="26"/>
      <c r="F28" s="26"/>
    </row>
    <row r="29" spans="1:6" ht="18.75" x14ac:dyDescent="0.3">
      <c r="A29" s="17" t="s">
        <v>53</v>
      </c>
      <c r="B29" s="18"/>
      <c r="C29" s="18"/>
      <c r="D29" s="18"/>
      <c r="F29" s="26"/>
    </row>
    <row r="30" spans="1:6" ht="18.75" x14ac:dyDescent="0.3">
      <c r="A30" s="19"/>
      <c r="B30" s="20" t="s">
        <v>40</v>
      </c>
      <c r="C30" s="20" t="s">
        <v>41</v>
      </c>
      <c r="D30" s="20" t="s">
        <v>42</v>
      </c>
      <c r="E30" s="20" t="s">
        <v>43</v>
      </c>
      <c r="F30" s="26"/>
    </row>
    <row r="31" spans="1:6" ht="18.75" x14ac:dyDescent="0.3">
      <c r="A31" s="21" t="s">
        <v>44</v>
      </c>
      <c r="B31" s="22">
        <v>153</v>
      </c>
      <c r="C31" s="19">
        <v>19</v>
      </c>
      <c r="D31" s="19">
        <v>12</v>
      </c>
      <c r="E31" s="23">
        <f>SUM(B31:D31)</f>
        <v>184</v>
      </c>
      <c r="F31" s="26"/>
    </row>
    <row r="32" spans="1:6" ht="18.75" x14ac:dyDescent="0.3">
      <c r="A32" s="21" t="s">
        <v>45</v>
      </c>
      <c r="B32" s="22">
        <v>17895</v>
      </c>
      <c r="C32" s="19">
        <v>180</v>
      </c>
      <c r="D32" s="19">
        <v>105</v>
      </c>
      <c r="E32" s="23">
        <f>SUM(B32:D32)</f>
        <v>18180</v>
      </c>
      <c r="F32" s="26"/>
    </row>
    <row r="33" spans="1:6" ht="18.75" x14ac:dyDescent="0.3">
      <c r="A33" s="21" t="s">
        <v>46</v>
      </c>
      <c r="B33" s="22">
        <v>39024</v>
      </c>
      <c r="C33" s="19">
        <v>350</v>
      </c>
      <c r="D33" s="19">
        <v>522</v>
      </c>
      <c r="E33" s="23">
        <f>SUM(B33:D33)</f>
        <v>39896</v>
      </c>
      <c r="F33" s="26"/>
    </row>
    <row r="34" spans="1:6" ht="18.75" x14ac:dyDescent="0.3">
      <c r="A34" s="21" t="s">
        <v>47</v>
      </c>
      <c r="B34" s="22">
        <v>44664</v>
      </c>
      <c r="C34" s="19">
        <v>167</v>
      </c>
      <c r="D34" s="19">
        <v>519</v>
      </c>
      <c r="E34" s="23">
        <f>SUM(B34:D34)</f>
        <v>45350</v>
      </c>
      <c r="F34" s="26"/>
    </row>
    <row r="35" spans="1:6" ht="18.75" x14ac:dyDescent="0.3">
      <c r="A35" s="21" t="s">
        <v>48</v>
      </c>
      <c r="B35" s="23">
        <f>SUM(B31:B34)</f>
        <v>101736</v>
      </c>
      <c r="C35" s="21">
        <f t="shared" ref="C35:E35" si="3">SUM(C31:C34)</f>
        <v>716</v>
      </c>
      <c r="D35" s="21">
        <f t="shared" si="3"/>
        <v>1158</v>
      </c>
      <c r="E35" s="23">
        <f t="shared" si="3"/>
        <v>103610</v>
      </c>
      <c r="F35" s="26"/>
    </row>
    <row r="36" spans="1:6" ht="18.75" x14ac:dyDescent="0.3">
      <c r="A36" s="24"/>
      <c r="B36" s="25"/>
      <c r="C36" s="24"/>
      <c r="D36" s="24"/>
      <c r="E36" s="25"/>
      <c r="F36" s="26"/>
    </row>
    <row r="37" spans="1:6" x14ac:dyDescent="0.25">
      <c r="A37" s="26"/>
      <c r="B37" s="26"/>
      <c r="C37" s="26"/>
      <c r="D37" s="26"/>
      <c r="E37" s="26"/>
      <c r="F37" s="26"/>
    </row>
    <row r="38" spans="1:6" ht="18.75" x14ac:dyDescent="0.3">
      <c r="A38" s="17" t="s">
        <v>54</v>
      </c>
      <c r="B38" s="18"/>
      <c r="C38" s="18"/>
      <c r="D38" s="18"/>
      <c r="F38" s="26"/>
    </row>
    <row r="39" spans="1:6" ht="18.75" x14ac:dyDescent="0.3">
      <c r="A39" s="19"/>
      <c r="B39" s="20" t="s">
        <v>40</v>
      </c>
      <c r="C39" s="20" t="s">
        <v>41</v>
      </c>
      <c r="D39" s="20" t="s">
        <v>42</v>
      </c>
      <c r="E39" s="20" t="s">
        <v>43</v>
      </c>
      <c r="F39" s="26"/>
    </row>
    <row r="40" spans="1:6" ht="18.75" x14ac:dyDescent="0.3">
      <c r="A40" s="21" t="s">
        <v>44</v>
      </c>
      <c r="B40" s="22">
        <v>177</v>
      </c>
      <c r="C40" s="19">
        <v>18</v>
      </c>
      <c r="D40" s="19">
        <v>13</v>
      </c>
      <c r="E40" s="23">
        <f>SUM(B40:D40)</f>
        <v>208</v>
      </c>
      <c r="F40" s="26"/>
    </row>
    <row r="41" spans="1:6" ht="18.75" x14ac:dyDescent="0.3">
      <c r="A41" s="21" t="s">
        <v>45</v>
      </c>
      <c r="B41" s="22">
        <v>17297</v>
      </c>
      <c r="C41" s="19">
        <v>164</v>
      </c>
      <c r="D41" s="19">
        <v>105</v>
      </c>
      <c r="E41" s="23">
        <f>SUM(B41:D41)</f>
        <v>17566</v>
      </c>
      <c r="F41" s="26"/>
    </row>
    <row r="42" spans="1:6" ht="18.75" x14ac:dyDescent="0.3">
      <c r="A42" s="21" t="s">
        <v>46</v>
      </c>
      <c r="B42" s="22">
        <v>37092</v>
      </c>
      <c r="C42" s="19">
        <v>327</v>
      </c>
      <c r="D42" s="19">
        <v>601</v>
      </c>
      <c r="E42" s="23">
        <f>SUM(B42:D42)</f>
        <v>38020</v>
      </c>
      <c r="F42" s="26"/>
    </row>
    <row r="43" spans="1:6" ht="18.75" x14ac:dyDescent="0.3">
      <c r="A43" s="21" t="s">
        <v>47</v>
      </c>
      <c r="B43" s="22">
        <v>40395</v>
      </c>
      <c r="C43" s="19">
        <v>121</v>
      </c>
      <c r="D43" s="19">
        <v>665</v>
      </c>
      <c r="E43" s="23">
        <f>SUM(B43:D43)</f>
        <v>41181</v>
      </c>
      <c r="F43" s="26"/>
    </row>
    <row r="44" spans="1:6" ht="18.75" x14ac:dyDescent="0.3">
      <c r="A44" s="21" t="s">
        <v>48</v>
      </c>
      <c r="B44" s="23">
        <f t="shared" ref="B44:E44" si="4">SUM(B40:B43)</f>
        <v>94961</v>
      </c>
      <c r="C44" s="23">
        <f t="shared" si="4"/>
        <v>630</v>
      </c>
      <c r="D44" s="23">
        <f t="shared" si="4"/>
        <v>1384</v>
      </c>
      <c r="E44" s="23">
        <f t="shared" si="4"/>
        <v>96975</v>
      </c>
      <c r="F44" s="26"/>
    </row>
    <row r="45" spans="1:6" ht="18.75" x14ac:dyDescent="0.3">
      <c r="A45" s="24"/>
      <c r="B45" s="25"/>
      <c r="C45" s="25"/>
      <c r="D45" s="25"/>
      <c r="E45" s="25"/>
      <c r="F45" s="26"/>
    </row>
    <row r="46" spans="1:6" ht="18.75" x14ac:dyDescent="0.3">
      <c r="A46" s="24"/>
      <c r="B46" s="25"/>
      <c r="C46" s="25"/>
      <c r="D46" s="25"/>
      <c r="E46" s="25"/>
      <c r="F46" s="26"/>
    </row>
    <row r="47" spans="1:6" ht="18.75" x14ac:dyDescent="0.3">
      <c r="A47" s="27" t="s">
        <v>55</v>
      </c>
      <c r="B47" s="18"/>
      <c r="C47" s="18"/>
      <c r="D47" s="18"/>
    </row>
    <row r="48" spans="1:6" ht="18.75" x14ac:dyDescent="0.3">
      <c r="A48" s="19"/>
      <c r="B48" s="20" t="s">
        <v>40</v>
      </c>
      <c r="C48" s="20" t="s">
        <v>41</v>
      </c>
      <c r="D48" s="20" t="s">
        <v>42</v>
      </c>
      <c r="E48" s="20" t="s">
        <v>43</v>
      </c>
    </row>
    <row r="49" spans="1:6" ht="18.75" x14ac:dyDescent="0.3">
      <c r="A49" s="21" t="s">
        <v>44</v>
      </c>
      <c r="B49" s="22">
        <v>175</v>
      </c>
      <c r="C49" s="19">
        <v>16</v>
      </c>
      <c r="D49" s="19">
        <v>13</v>
      </c>
      <c r="E49" s="23">
        <f>SUM(B49:D49)</f>
        <v>204</v>
      </c>
    </row>
    <row r="50" spans="1:6" ht="18.75" x14ac:dyDescent="0.3">
      <c r="A50" s="21" t="s">
        <v>45</v>
      </c>
      <c r="B50" s="22">
        <v>17344</v>
      </c>
      <c r="C50" s="19">
        <v>169</v>
      </c>
      <c r="D50" s="19">
        <v>106</v>
      </c>
      <c r="E50" s="23">
        <f t="shared" ref="E50:E52" si="5">SUM(B50:D50)</f>
        <v>17619</v>
      </c>
    </row>
    <row r="51" spans="1:6" ht="18.75" x14ac:dyDescent="0.3">
      <c r="A51" s="21" t="s">
        <v>46</v>
      </c>
      <c r="B51" s="22">
        <v>36807</v>
      </c>
      <c r="C51" s="19">
        <v>327</v>
      </c>
      <c r="D51" s="19">
        <v>599</v>
      </c>
      <c r="E51" s="23">
        <f t="shared" si="5"/>
        <v>37733</v>
      </c>
    </row>
    <row r="52" spans="1:6" ht="18.75" x14ac:dyDescent="0.3">
      <c r="A52" s="21" t="s">
        <v>47</v>
      </c>
      <c r="B52" s="22">
        <v>38120</v>
      </c>
      <c r="C52" s="19">
        <v>117</v>
      </c>
      <c r="D52" s="19">
        <v>705</v>
      </c>
      <c r="E52" s="23">
        <f t="shared" si="5"/>
        <v>38942</v>
      </c>
    </row>
    <row r="53" spans="1:6" ht="18.75" x14ac:dyDescent="0.3">
      <c r="A53" s="21" t="s">
        <v>48</v>
      </c>
      <c r="B53" s="23">
        <f>SUM(B49:B52)</f>
        <v>92446</v>
      </c>
      <c r="C53" s="23">
        <f t="shared" ref="C53:E53" si="6">SUM(C49:C52)</f>
        <v>629</v>
      </c>
      <c r="D53" s="23">
        <f t="shared" si="6"/>
        <v>1423</v>
      </c>
      <c r="E53" s="23">
        <f t="shared" si="6"/>
        <v>94498</v>
      </c>
    </row>
    <row r="54" spans="1:6" ht="18.75" x14ac:dyDescent="0.3">
      <c r="A54" s="24"/>
      <c r="B54" s="25"/>
      <c r="C54" s="25"/>
      <c r="D54" s="25"/>
      <c r="E54" s="25"/>
      <c r="F54" s="26"/>
    </row>
    <row r="55" spans="1:6" ht="18.75" x14ac:dyDescent="0.3">
      <c r="A55" s="24"/>
      <c r="B55" s="25"/>
      <c r="C55" s="25"/>
      <c r="D55" s="25"/>
      <c r="E55" s="25"/>
      <c r="F55" s="26"/>
    </row>
    <row r="56" spans="1:6" ht="18.75" x14ac:dyDescent="0.3">
      <c r="A56" s="27" t="s">
        <v>56</v>
      </c>
      <c r="B56" s="18"/>
      <c r="C56" s="18"/>
      <c r="D56" s="18"/>
    </row>
    <row r="57" spans="1:6" ht="18.75" x14ac:dyDescent="0.3">
      <c r="A57" s="19"/>
      <c r="B57" s="20" t="s">
        <v>40</v>
      </c>
      <c r="C57" s="20" t="s">
        <v>41</v>
      </c>
      <c r="D57" s="20" t="s">
        <v>42</v>
      </c>
      <c r="E57" s="20" t="s">
        <v>43</v>
      </c>
    </row>
    <row r="58" spans="1:6" ht="18.75" x14ac:dyDescent="0.3">
      <c r="A58" s="21" t="s">
        <v>44</v>
      </c>
      <c r="B58" s="22">
        <v>210</v>
      </c>
      <c r="C58" s="19">
        <v>16</v>
      </c>
      <c r="D58" s="19">
        <v>15</v>
      </c>
      <c r="E58" s="23">
        <f>SUM(B58:D58)</f>
        <v>241</v>
      </c>
    </row>
    <row r="59" spans="1:6" ht="18.75" x14ac:dyDescent="0.3">
      <c r="A59" s="21" t="s">
        <v>45</v>
      </c>
      <c r="B59" s="22">
        <v>17331</v>
      </c>
      <c r="C59" s="19">
        <v>171</v>
      </c>
      <c r="D59" s="19">
        <v>116</v>
      </c>
      <c r="E59" s="23">
        <f t="shared" ref="E59:E61" si="7">SUM(B59:D59)</f>
        <v>17618</v>
      </c>
    </row>
    <row r="60" spans="1:6" ht="18.75" x14ac:dyDescent="0.3">
      <c r="A60" s="21" t="s">
        <v>46</v>
      </c>
      <c r="B60" s="22">
        <v>36665</v>
      </c>
      <c r="C60" s="19">
        <v>341</v>
      </c>
      <c r="D60" s="19">
        <v>641</v>
      </c>
      <c r="E60" s="23">
        <f t="shared" si="7"/>
        <v>37647</v>
      </c>
    </row>
    <row r="61" spans="1:6" ht="18.75" x14ac:dyDescent="0.3">
      <c r="A61" s="21" t="s">
        <v>47</v>
      </c>
      <c r="B61" s="22">
        <v>39573</v>
      </c>
      <c r="C61" s="19">
        <v>115</v>
      </c>
      <c r="D61" s="19">
        <v>694</v>
      </c>
      <c r="E61" s="23">
        <f t="shared" si="7"/>
        <v>40382</v>
      </c>
    </row>
    <row r="62" spans="1:6" ht="18.75" x14ac:dyDescent="0.3">
      <c r="A62" s="21" t="s">
        <v>48</v>
      </c>
      <c r="B62" s="23">
        <f>SUM(B58:B61)</f>
        <v>93779</v>
      </c>
      <c r="C62" s="23">
        <f t="shared" ref="C62:E62" si="8">SUM(C58:C61)</f>
        <v>643</v>
      </c>
      <c r="D62" s="23">
        <f t="shared" si="8"/>
        <v>1466</v>
      </c>
      <c r="E62" s="23">
        <f t="shared" si="8"/>
        <v>95888</v>
      </c>
    </row>
    <row r="63" spans="1:6" ht="18.75" x14ac:dyDescent="0.3">
      <c r="A63" s="24"/>
      <c r="B63" s="25"/>
      <c r="C63" s="25"/>
      <c r="D63" s="25"/>
      <c r="E63" s="25"/>
    </row>
    <row r="64" spans="1:6" x14ac:dyDescent="0.25">
      <c r="A64" s="28" t="s">
        <v>50</v>
      </c>
    </row>
  </sheetData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Banks Consolidated statemements</vt:lpstr>
      <vt:lpstr>e payment channels</vt:lpstr>
      <vt:lpstr>credit by state</vt:lpstr>
      <vt:lpstr>credit by sector</vt:lpstr>
      <vt:lpstr>credit and deposit stat</vt:lpstr>
      <vt:lpstr>NPL</vt:lpstr>
      <vt:lpstr>DMBs Staff Strength</vt:lpstr>
      <vt:lpstr>'credit by sector'!Print_Area</vt:lpstr>
      <vt:lpstr>'DMBs Staff Strength'!Print_Area</vt:lpstr>
      <vt:lpstr>'e payment channels'!Print_Area</vt:lpstr>
      <vt:lpstr>'credit by sector'!Print_Titles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ADEJO, VALLI TAKAYA</dc:creator>
  <cp:lastModifiedBy>Yemi Kale</cp:lastModifiedBy>
  <cp:lastPrinted>2020-11-27T13:53:51Z</cp:lastPrinted>
  <dcterms:created xsi:type="dcterms:W3CDTF">2020-11-27T11:40:27Z</dcterms:created>
  <dcterms:modified xsi:type="dcterms:W3CDTF">2020-12-10T09:41:04Z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False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ADEJO18737@cbn.gov.ng</vt:lpwstr>
  </property>
  <property fmtid="{D5CDD505-2E9C-101B-9397-08002B2CF9AE}" pid="5" name="MSIP_Label_a6c88eb2-eb2d-44c8-912e-96a8f22df436_SetDate">
    <vt:lpwstr>2020-12-02T11:21:20.4290784Z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Automatic</vt:lpwstr>
  </property>
  <property fmtid="{D5CDD505-2E9C-101B-9397-08002B2CF9AE}" pid="9" name="MSIP_Label_56a3f9de-d7f5-4481-ad90-6d032fa2cd3a_Enabled">
    <vt:lpwstr>False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ADEJO18737@cbn.gov.ng</vt:lpwstr>
  </property>
  <property fmtid="{D5CDD505-2E9C-101B-9397-08002B2CF9AE}" pid="12" name="MSIP_Label_56a3f9de-d7f5-4481-ad90-6d032fa2cd3a_SetDate">
    <vt:lpwstr>2020-12-02T11:21:20.4290784Z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Automatic</vt:lpwstr>
  </property>
</Properties>
</file>